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FILE-SV\kikaku\05.財政係\H30財政係\財政状況調\H30-11-05 平成28年度財政状況資料集の作成及び提出について\"/>
    </mc:Choice>
  </mc:AlternateContent>
  <bookViews>
    <workbookView xWindow="240" yWindow="60" windowWidth="14940" windowHeight="7875" firstSheet="14"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0"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BG34" i="9" l="1"/>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U36" i="9"/>
  <c r="C36" i="9"/>
  <c r="BW35" i="9"/>
  <c r="BW36" i="9" s="1"/>
  <c r="BW37" i="9" s="1"/>
  <c r="BW38" i="9" s="1"/>
  <c r="BW39" i="9" s="1"/>
  <c r="BW40" i="9" s="1"/>
  <c r="BW41" i="9" s="1"/>
  <c r="BW42" i="9" s="1"/>
  <c r="BE35" i="9"/>
  <c r="AM35" i="9"/>
  <c r="U35" i="9"/>
  <c r="C35" i="9"/>
  <c r="BW34" i="9"/>
  <c r="CO34" i="9" s="1"/>
  <c r="CO35" i="9" s="1"/>
  <c r="CO36" i="9" s="1"/>
  <c r="CO37" i="9" s="1"/>
  <c r="AM34" i="9"/>
  <c r="U34" i="9"/>
  <c r="BE34" i="9" s="1"/>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<sst xmlns="http://schemas.openxmlformats.org/spreadsheetml/2006/main" count="1079" uniqueCount="554">
  <si>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</si>
  <si>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</si>
  <si>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</si>
  <si>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</si>
  <si>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</si>
  <si>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</si>
  <si>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</si>
  <si>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</si>
  <si>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</si>
  <si>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</si>
  <si>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</si>
  <si>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</si>
  <si>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</si>
  <si>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</si>
  <si>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</si>
  <si>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</si>
  <si>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</si>
  <si>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</si>
  <si>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</si>
  <si>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</si>
  <si>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</si>
  <si>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</si>
  <si>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</si>
  <si>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</si>
  <si>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</si>
  <si>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</si>
  <si>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</si>
  <si>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</si>
  <si>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</si>
  <si>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</si>
  <si>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</si>
  <si>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</si>
  <si>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</si>
  <si>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</si>
  <si>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</si>
  <si>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</si>
  <si>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</si>
  <si>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</si>
  <si>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</si>
  <si>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</si>
  <si>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</si>
  <si>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</si>
  <si>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</si>
  <si>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</si>
  <si>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</si>
  <si>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</si>
  <si>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</si>
  <si>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</si>
  <si>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</si>
  <si>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</si>
  <si>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</si>
  <si>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</si>
  <si>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</si>
  <si>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</si>
  <si>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</si>
  <si>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</si>
  <si>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</si>
  <si>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</si>
  <si>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</si>
  <si>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</si>
  <si>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</si>
  <si>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</si>
  <si>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</si>
  <si>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</si>
  <si>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</si>
  <si>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</si>
  <si>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</si>
  <si>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</si>
  <si>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</si>
  <si>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</si>
  <si>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</si>
  <si>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</si>
  <si>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</si>
  <si>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</si>
  <si>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</si>
  <si>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</si>
  <si>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</si>
  <si>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</si>
  <si>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</si>
  <si>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</si>
  <si>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</si>
  <si>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</si>
  <si>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</si>
  <si>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</si>
  <si>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</si>
  <si>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</si>
  <si>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</si>
  <si>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</si>
  <si>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</si>
  <si>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</si>
  <si>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</si>
  <si>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</si>
  <si>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</si>
  <si>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</si>
  <si>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</si>
  <si>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</si>
  <si>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</si>
  <si>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</si>
  <si>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</si>
  <si>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</si>
  <si>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</si>
  <si>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</si>
  <si>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</si>
  <si>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</si>
  <si>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</si>
  <si>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</si>
  <si>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</si>
  <si>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</si>
  <si>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</si>
  <si>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</si>
  <si>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</si>
  <si>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</si>
  <si>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</si>
  <si>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</si>
  <si>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</si>
  <si>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</si>
  <si>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</si>
  <si>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</si>
  <si>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</si>
  <si>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</si>
  <si>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</si>
  <si>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</si>
  <si>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</si>
  <si>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</si>
  <si>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</si>
  <si>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</si>
  <si>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</si>
  <si>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</si>
  <si>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</si>
  <si>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</si>
  <si>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</si>
  <si>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</si>
  <si>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</si>
  <si>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</si>
  <si>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</si>
  <si>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</si>
  <si>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</si>
  <si>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</si>
  <si>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</si>
  <si>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</si>
  <si>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</si>
  <si>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</si>
  <si>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</si>
  <si>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</si>
  <si>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</si>
  <si>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</si>
  <si>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</si>
  <si>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</si>
  <si>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</si>
  <si>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</si>
  <si>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</si>
  <si>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</si>
  <si>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</si>
  <si>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</si>
  <si>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</si>
  <si>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</si>
  <si>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</si>
  <si>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</si>
  <si>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</si>
  <si>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</si>
  <si>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</si>
  <si>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</si>
  <si>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</si>
  <si>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</si>
  <si>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</si>
  <si>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</si>
  <si>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</si>
  <si>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</si>
  <si>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</si>
  <si>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</si>
  <si>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</si>
  <si>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</si>
  <si>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</si>
  <si>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</si>
  <si>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</si>
  <si>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</si>
  <si>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</si>
  <si>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</si>
  <si>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</si>
  <si>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</si>
  <si>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</si>
  <si>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</si>
  <si>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</si>
  <si>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</si>
  <si>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</si>
  <si>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</si>
  <si>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</si>
  <si>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</si>
  <si>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</si>
  <si>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</si>
  <si>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</si>
  <si>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</si>
  <si>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</si>
  <si>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</si>
  <si>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</si>
  <si>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</si>
  <si>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</si>
  <si>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北海道東川町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</si>
  <si>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</si>
  <si>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</si>
  <si>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</si>
  <si>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</si>
  <si>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</si>
  <si>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</si>
  <si>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</si>
  <si>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</si>
  <si>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</si>
  <si>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</si>
  <si>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</si>
  <si>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</si>
  <si>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</si>
  <si>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</si>
  <si>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</si>
  <si>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</si>
  <si>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</si>
  <si>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</si>
  <si>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</si>
  <si>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</si>
  <si>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</si>
  <si>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</si>
  <si>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</si>
  <si>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</si>
  <si>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</si>
  <si>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</si>
  <si>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</si>
  <si>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</si>
  <si>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</si>
  <si>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</si>
  <si>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</si>
  <si>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</si>
  <si>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</si>
  <si>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</si>
  <si>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</si>
  <si>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</si>
  <si>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</si>
  <si>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</si>
  <si>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</si>
  <si>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</si>
  <si>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</si>
  <si>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</si>
  <si>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</si>
  <si>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</si>
  <si>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</si>
  <si>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</si>
  <si>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</si>
  <si>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</si>
  <si>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</si>
  <si>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</si>
  <si>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</si>
  <si>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</si>
  <si>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</si>
  <si>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</si>
  <si>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</si>
  <si>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</si>
  <si>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</si>
  <si>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</si>
  <si>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</si>
  <si>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</si>
  <si>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</si>
  <si>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</si>
  <si>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</si>
  <si>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</si>
  <si>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</si>
  <si>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</si>
  <si>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</si>
  <si>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</si>
  <si>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</si>
  <si>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</si>
  <si>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</si>
  <si>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</si>
  <si>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</si>
  <si>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</si>
  <si>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</si>
  <si>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</si>
  <si>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</si>
  <si>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</si>
  <si>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</si>
  <si>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</si>
  <si>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</si>
  <si>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</si>
  <si>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</si>
  <si>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</si>
  <si>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</si>
  <si>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</si>
  <si>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</si>
  <si>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</si>
  <si>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</si>
  <si>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</si>
  <si>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</si>
  <si>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</si>
  <si>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</si>
  <si>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</si>
  <si>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</si>
  <si>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</si>
  <si>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</si>
  <si>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</si>
  <si>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</si>
  <si>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</si>
  <si>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</si>
  <si>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</si>
  <si>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</si>
  <si>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</si>
  <si>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</si>
  <si>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</si>
  <si>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</si>
  <si>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</si>
  <si>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</si>
  <si>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</si>
  <si>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</si>
  <si>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</si>
  <si>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</si>
  <si>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</si>
  <si>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</si>
  <si>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</si>
  <si>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t>
    <phoneticPr fontId="18"/>
  </si>
  <si>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</si>
  <si>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</si>
  <si>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</si>
  <si>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</si>
  <si>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</si>
  <si>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</si>
  <si>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</si>
  <si>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</si>
  <si>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</si>
  <si>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</si>
  <si>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</si>
  <si>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</si>
  <si>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</si>
  <si>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</si>
  <si>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</si>
  <si>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</si>
  <si>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</si>
  <si>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</si>
  <si>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</si>
  <si>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</si>
  <si>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</si>
  <si>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</si>
  <si>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</si>
  <si>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</si>
  <si>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</si>
  <si>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</si>
  <si>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</si>
  <si>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</si>
  <si>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</si>
  <si>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</si>
  <si>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</si>
  <si>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北海道東川町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</si>
  <si>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</si>
  <si>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</si>
  <si>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</si>
  <si>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</si>
  <si>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</si>
  <si>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</si>
  <si>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</si>
  <si>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</si>
  <si>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</si>
  <si>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</si>
  <si>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</si>
  <si>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</si>
  <si>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</si>
  <si>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</si>
  <si>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</si>
  <si>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</si>
  <si>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</si>
  <si>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</si>
  <si>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</si>
  <si>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</si>
  <si>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</si>
  <si>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</si>
  <si>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</si>
  <si>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</si>
  <si>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</si>
  <si>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</si>
  <si>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</si>
  <si>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</si>
  <si>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</si>
  <si>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</si>
  <si>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</si>
  <si>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</si>
  <si>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</si>
  <si>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国民健康保険東川町立診療所特別会計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</si>
  <si>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</si>
  <si>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</si>
  <si>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</si>
  <si>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</si>
  <si>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</si>
  <si>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</si>
  <si>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</si>
  <si>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</si>
  <si>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</si>
  <si>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</si>
  <si>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</si>
  <si>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</si>
  <si>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</si>
  <si>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</si>
  <si>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</si>
  <si>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</si>
  <si>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</si>
  <si>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</si>
  <si>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</si>
  <si>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</si>
  <si>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</si>
  <si>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</si>
  <si>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</si>
  <si>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</si>
  <si>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</si>
  <si>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</si>
  <si>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</si>
  <si>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</si>
  <si>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</si>
  <si>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</si>
  <si>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</si>
  <si>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</si>
  <si>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</si>
  <si>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</si>
  <si>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</si>
  <si>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</si>
  <si>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</si>
  <si>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</si>
  <si>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</si>
  <si>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</si>
  <si>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</si>
  <si>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</si>
  <si>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</si>
  <si>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</si>
  <si>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</si>
  <si>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</si>
  <si>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</si>
  <si>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</si>
  <si>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</si>
  <si>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</si>
  <si>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</si>
  <si>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</si>
  <si>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</si>
  <si>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</si>
  <si>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</si>
  <si>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</si>
  <si>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</si>
  <si>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</si>
  <si>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</si>
  <si>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</si>
  <si>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</si>
  <si>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</si>
  <si>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</si>
  <si>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</si>
  <si>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</si>
  <si>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</si>
  <si>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</si>
  <si>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</si>
  <si>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</si>
  <si>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</si>
  <si>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</si>
  <si>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</si>
  <si>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</si>
  <si>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</si>
  <si>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</si>
  <si>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</si>
  <si>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</si>
  <si>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</si>
  <si>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</si>
  <si>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</si>
  <si>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</si>
  <si>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</si>
  <si>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</si>
  <si>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</si>
  <si>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</si>
  <si>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</si>
  <si>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</si>
  <si>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</si>
  <si>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</si>
  <si>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</si>
  <si>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</si>
  <si>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</si>
  <si>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</si>
  <si>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</si>
  <si>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</si>
  <si>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</si>
  <si>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</si>
  <si>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</si>
  <si>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</si>
  <si>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</si>
  <si>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</si>
  <si>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</si>
  <si>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</si>
  <si>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</si>
  <si>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</si>
  <si>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</si>
  <si>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</si>
  <si>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</si>
  <si>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</si>
  <si>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</si>
  <si>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</si>
  <si>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</si>
  <si>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</si>
  <si>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</si>
  <si>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</si>
  <si>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</si>
  <si>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</si>
  <si>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</si>
  <si>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</si>
  <si>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</si>
  <si>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</si>
  <si>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</si>
  <si>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</si>
  <si>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</si>
  <si>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</si>
  <si>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</si>
  <si>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</si>
  <si>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</si>
  <si>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</si>
  <si>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</si>
  <si>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</si>
  <si>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</si>
  <si>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</si>
  <si>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</si>
  <si>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</si>
  <si>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</si>
  <si>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</si>
  <si>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1.18</t>
  </si>
  <si>
    <t>▲ 0.58</t>
  </si>
  <si>
    <t>▲ 0.50</t>
  </si>
  <si>
    <t>一般会計</t>
  </si>
  <si>
    <t>国民健康保険東川町立診療所特別会計</t>
  </si>
  <si>
    <t>公共下水道事業特別会計</t>
  </si>
  <si>
    <t>その他会計（赤字）</t>
  </si>
  <si>
    <t>その他会計（黒字）</t>
  </si>
  <si>
    <t>-</t>
    <phoneticPr fontId="2"/>
  </si>
  <si>
    <t>東川振興公社</t>
    <phoneticPr fontId="30"/>
  </si>
  <si>
    <t>東川農業振興公社</t>
    <phoneticPr fontId="30"/>
  </si>
  <si>
    <t>ＨＪＫ</t>
    <phoneticPr fontId="30"/>
  </si>
  <si>
    <t>東川土地開発公社</t>
    <phoneticPr fontId="30"/>
  </si>
  <si>
    <t>大雪清掃組合</t>
    <rPh sb="0" eb="2">
      <t>タイセツ</t>
    </rPh>
    <rPh sb="2" eb="4">
      <t>セイソウ</t>
    </rPh>
    <rPh sb="4" eb="6">
      <t>クミアイ</t>
    </rPh>
    <phoneticPr fontId="2"/>
  </si>
  <si>
    <t>大雪葬斎組合</t>
    <rPh sb="0" eb="2">
      <t>タイセツ</t>
    </rPh>
    <rPh sb="2" eb="3">
      <t>ソウ</t>
    </rPh>
    <rPh sb="3" eb="4">
      <t>サイ</t>
    </rPh>
    <rPh sb="4" eb="6">
      <t>クミアイ</t>
    </rPh>
    <phoneticPr fontId="2"/>
  </si>
  <si>
    <t>大雪消防組合</t>
    <rPh sb="0" eb="2">
      <t>タイセツ</t>
    </rPh>
    <rPh sb="2" eb="4">
      <t>ショウボウ</t>
    </rPh>
    <rPh sb="4" eb="6">
      <t>クミアイ</t>
    </rPh>
    <phoneticPr fontId="2"/>
  </si>
  <si>
    <t>大雪地区広域連合　一般会計</t>
    <rPh sb="0" eb="2">
      <t>タイセツ</t>
    </rPh>
    <rPh sb="2" eb="4">
      <t>チク</t>
    </rPh>
    <rPh sb="4" eb="6">
      <t>コウイキ</t>
    </rPh>
    <rPh sb="6" eb="8">
      <t>レンゴウ</t>
    </rPh>
    <rPh sb="9" eb="11">
      <t>イッパン</t>
    </rPh>
    <rPh sb="11" eb="13">
      <t>カイケイ</t>
    </rPh>
    <phoneticPr fontId="2"/>
  </si>
  <si>
    <t>大雪地区広域連合　介護保険特別会計</t>
    <rPh sb="0" eb="2">
      <t>タイセツ</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</si>
  <si>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タイセツ</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</si>
  <si>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2">
      <t>タイセツ</t>
    </rPh>
    <rPh sb="2" eb="4">
      <t>チク</t>
    </rPh>
    <rPh sb="4" eb="6">
      <t>コウイキ</t>
    </rPh>
    <rPh sb="6" eb="8">
      <t>レンゴウ</t>
    </rPh>
    <rPh sb="9" eb="11">
      <t>コウキ</t>
    </rPh>
    <rPh sb="11" eb="14">
      <t>コウレイシャ</t>
    </rPh>
    <rPh sb="14" eb="16">
      <t>イリョウ</t>
    </rPh>
    <rPh sb="16" eb="18">
      <t>トクベツ</t>
    </rPh>
    <rPh sb="18" eb="20">
      <t>カイケイ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</si>
  <si>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</si>
  <si>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</si>
  <si>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</si>
  <si>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</si>
  <si>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</si>
  <si>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</si>
  <si>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</si>
  <si>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</si>
  <si>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</si>
  <si>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</si>
  <si>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</si>
  <si>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</si>
  <si>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</si>
  <si>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</si>
  <si>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平成30年1月1日現在において固定資産台帳整備中であるため、整備後分析を行う予定</t>
    <phoneticPr fontId="2"/>
  </si>
  <si>
    <t>類似団体と比較して、将来負担比率が高くなっているが、平成24年度から平成26年度にかけて実施した東川小学校建設関連事業等の大型公共事業に係る既発債が終了し、今後は減少していく予定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</si>
</sst>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C5B5-43C5-926A-57E20DC318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353860</c:v>
                </c:pt>
                <c:pt idx="1">
                  <c:v>587009</c:v>
                </c:pt>
                <c:pt idx="2">
                  <c:v>413655</c:v>
                </c:pt>
                <c:pt idx="3">
                  <c:v>217667</c:v>
                </c:pt>
                <c:pt idx="4">
                  <c:v>224607</c:v>
                </c:pt>
              </c:numCache>
            </c:numRef>
          </c:val>
          <c:smooth val="0"/>
          <c:extLst>
            <c:ext xmlns:c16="http://schemas.microsoft.com/office/drawing/2014/chart" uri="{C3380CC4-5D6E-409C-BE32-E72D297353CC}">
              <c16:uniqueId val="{00000001-C5B5-43C5-926A-57E20DC31866}"/>
            </c:ext>
          </c:extLst>
        </c:ser>
        <c:dLbls>
          <c:showLegendKey val="0"/>
          <c:showVal val="0"/>
          <c:showCatName val="0"/>
          <c:showSerName val="0"/>
          <c:showPercent val="0"/>
          <c:showBubbleSize val="0"/>
        </c:dLbls>
        <c:marker val="1"/>
        <c:smooth val="0"/>
        <c:axId val="159898624"/>
        <c:axId val="159914624"/>
      </c:lineChart>
      <c:catAx>
        <c:axId val="159898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914624"/>
        <c:crosses val="autoZero"/>
        <c:auto val="1"/>
        <c:lblAlgn val="ctr"/>
        <c:lblOffset val="100"/>
        <c:tickLblSkip val="1"/>
        <c:tickMarkSkip val="1"/>
        <c:noMultiLvlLbl val="0"/>
      </c:catAx>
      <c:valAx>
        <c:axId val="15991462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9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4.87</c:v>
                </c:pt>
                <c:pt idx="1">
                  <c:v>2.7</c:v>
                </c:pt>
                <c:pt idx="2">
                  <c:v>3.42</c:v>
                </c:pt>
                <c:pt idx="3">
                  <c:v>3.75</c:v>
                </c:pt>
                <c:pt idx="4">
                  <c:v>4.51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9.18</c:v>
                </c:pt>
                <c:pt idx="1">
                  <c:v>9.51</c:v>
                </c:pt>
                <c:pt idx="2">
                  <c:v>7.88</c:v>
                </c:pt>
                <c:pt idx="3">
                  <c:v>8.5299999999999994</c:v>
                </c:pt>
                <c:pt idx="4">
                  <c:v>6.97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390336"/>
        <c:axId val="91393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1.99</c:v>
                </c:pt>
                <c:pt idx="1">
                  <c:v>-1.18</c:v>
                </c:pt>
                <c:pt idx="2">
                  <c:v>-0.57999999999999996</c:v>
                </c:pt>
                <c:pt idx="3">
                  <c:v>1.78</c:v>
                </c:pt>
                <c:pt idx="4">
                  <c:v>-0.5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390336"/>
        <c:axId val="91393024"/>
      </c:lineChart>
      <c:catAx>
        <c:axId val="9139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93024"/>
        <c:crosses val="autoZero"/>
        <c:auto val="1"/>
        <c:lblAlgn val="ctr"/>
        <c:lblOffset val="100"/>
        <c:tickLblSkip val="1"/>
        <c:tickMarkSkip val="1"/>
        <c:noMultiLvlLbl val="0"/>
      </c:catAx>
      <c:valAx>
        <c:axId val="9139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9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0.47</c:v>
                </c:pt>
                <c:pt idx="2">
                  <c:v>#N/A</c:v>
                </c:pt>
                <c:pt idx="3">
                  <c:v>0.52</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#N/A</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0.17</c:v>
                </c:pt>
                <c:pt idx="2">
                  <c:v>#N/A</c:v>
                </c:pt>
                <c:pt idx="3">
                  <c:v>0.19</c:v>
                </c:pt>
                <c:pt idx="4">
                  <c:v>#N/A</c:v>
                </c:pt>
                <c:pt idx="5">
                  <c:v>0.28999999999999998</c:v>
                </c:pt>
                <c:pt idx="6">
                  <c:v>#N/A</c:v>
                </c:pt>
                <c:pt idx="7">
                  <c:v>0.36</c:v>
                </c:pt>
                <c:pt idx="8">
                  <c:v>#N/A</c:v>
                </c:pt>
                <c:pt idx="9">
                  <c:v>0</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国民健康保険東川町立診療所特別会計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2.77</c:v>
                </c:pt>
                <c:pt idx="6">
                  <c:v>#N/A</c:v>
                </c:pt>
                <c:pt idx="7">
                  <c:v>1.44</c:v>
                </c:pt>
                <c:pt idx="8">
                  <c:v>#N/A</c:v>
                </c:pt>
                <c:pt idx="9">
                  <c:v>0.75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4.87</c:v>
                </c:pt>
                <c:pt idx="2">
                  <c:v>#N/A</c:v>
                </c:pt>
                <c:pt idx="3">
                  <c:v>2.69</c:v>
                </c:pt>
                <c:pt idx="4">
                  <c:v>#N/A</c:v>
                </c:pt>
                <c:pt idx="5">
                  <c:v>3.42</c:v>
                </c:pt>
                <c:pt idx="6">
                  <c:v>#N/A</c:v>
                </c:pt>
                <c:pt idx="7">
                  <c:v>3.74</c:v>
                </c:pt>
                <c:pt idx="8">
                  <c:v>#N/A</c:v>
                </c:pt>
                <c:pt idx="9">
                  <c:v>4.51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545920"/>
        <c:axId val="150547456"/>
      </c:barChart>
      <c:catAx>
        <c:axId val="1505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547456"/>
        <c:crosses val="autoZero"/>
        <c:auto val="1"/>
        <c:lblAlgn val="ctr"/>
        <c:lblOffset val="100"/>
        <c:tickLblSkip val="1"/>
        <c:tickMarkSkip val="1"/>
        <c:noMultiLvlLbl val="0"/>
      </c:catAx>
      <c:valAx>
        <c:axId val="15054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4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374</c:v>
                </c:pt>
                <c:pt idx="5">
                  <c:v>446</c:v>
                </c:pt>
                <c:pt idx="8">
                  <c:v>617</c:v>
                </c:pt>
                <c:pt idx="11">
                  <c:v>804</c:v>
                </c:pt>
                <c:pt idx="14">
                  <c:v>859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0</c:v>
                </c:pt>
                <c:pt idx="6">
                  <c:v>1</c:v>
                </c:pt>
                <c:pt idx="9">
                  <c:v>1</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3</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24</c:v>
                </c:pt>
                <c:pt idx="3">
                  <c:v>23</c:v>
                </c:pt>
                <c:pt idx="6">
                  <c:v>30</c:v>
                </c:pt>
                <c:pt idx="9">
                  <c:v>34</c:v>
                </c:pt>
                <c:pt idx="12">
                  <c:v>34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53</c:v>
                </c:pt>
                <c:pt idx="3">
                  <c:v>58</c:v>
                </c:pt>
                <c:pt idx="6">
                  <c:v>70</c:v>
                </c:pt>
                <c:pt idx="9">
                  <c:v>61</c:v>
                </c:pt>
                <c:pt idx="12">
                  <c:v>30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597</c:v>
                </c:pt>
                <c:pt idx="3">
                  <c:v>674</c:v>
                </c:pt>
                <c:pt idx="6">
                  <c:v>751</c:v>
                </c:pt>
                <c:pt idx="9">
                  <c:v>923</c:v>
                </c:pt>
                <c:pt idx="12">
                  <c:v>1213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796416"/>
        <c:axId val="15880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306</c:v>
                </c:pt>
                <c:pt idx="2">
                  <c:v>#N/A</c:v>
                </c:pt>
                <c:pt idx="3">
                  <c:v>#N/A</c:v>
                </c:pt>
                <c:pt idx="4">
                  <c:v>312</c:v>
                </c:pt>
                <c:pt idx="5">
                  <c:v>#N/A</c:v>
                </c:pt>
                <c:pt idx="6">
                  <c:v>#N/A</c:v>
                </c:pt>
                <c:pt idx="7">
                  <c:v>238</c:v>
                </c:pt>
                <c:pt idx="8">
                  <c:v>#N/A</c:v>
                </c:pt>
                <c:pt idx="9">
                  <c:v>#N/A</c:v>
                </c:pt>
                <c:pt idx="10">
                  <c:v>218</c:v>
                </c:pt>
                <c:pt idx="11">
                  <c:v>#N/A</c:v>
                </c:pt>
                <c:pt idx="12">
                  <c:v>#N/A</c:v>
                </c:pt>
                <c:pt idx="13">
                  <c:v>421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796416"/>
        <c:axId val="158800896"/>
      </c:lineChart>
      <c:catAx>
        <c:axId val="15879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800896"/>
        <c:crosses val="autoZero"/>
        <c:auto val="1"/>
        <c:lblAlgn val="ctr"/>
        <c:lblOffset val="100"/>
        <c:tickLblSkip val="1"/>
        <c:tickMarkSkip val="1"/>
        <c:noMultiLvlLbl val="0"/>
      </c:catAx>
      <c:valAx>
        <c:axId val="15880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9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5032</c:v>
                </c:pt>
                <c:pt idx="5">
                  <c:v>6881</c:v>
                </c:pt>
                <c:pt idx="8">
                  <c:v>7850</c:v>
                </c:pt>
                <c:pt idx="11">
                  <c:v>9111</c:v>
                </c:pt>
                <c:pt idx="14">
                  <c:v>8234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1120</c:v>
                </c:pt>
                <c:pt idx="5">
                  <c:v>1060</c:v>
                </c:pt>
                <c:pt idx="8">
                  <c:v>911</c:v>
                </c:pt>
                <c:pt idx="11">
                  <c:v>793</c:v>
                </c:pt>
                <c:pt idx="14">
                  <c:v>881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2361</c:v>
                </c:pt>
                <c:pt idx="5">
                  <c:v>2502</c:v>
                </c:pt>
                <c:pt idx="8">
                  <c:v>2316</c:v>
                </c:pt>
                <c:pt idx="11">
                  <c:v>2480</c:v>
                </c:pt>
                <c:pt idx="14">
                  <c:v>2259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1090</c:v>
                </c:pt>
                <c:pt idx="3">
                  <c:v>1077</c:v>
                </c:pt>
                <c:pt idx="6">
                  <c:v>966</c:v>
                </c:pt>
                <c:pt idx="9">
                  <c:v>1006</c:v>
                </c:pt>
                <c:pt idx="12">
                  <c:v>956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137</c:v>
                </c:pt>
                <c:pt idx="3">
                  <c:v>200</c:v>
                </c:pt>
                <c:pt idx="6">
                  <c:v>179</c:v>
                </c:pt>
                <c:pt idx="9">
                  <c:v>163</c:v>
                </c:pt>
                <c:pt idx="12">
                  <c:v>132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934</c:v>
                </c:pt>
                <c:pt idx="3">
                  <c:v>872</c:v>
                </c:pt>
                <c:pt idx="6">
                  <c:v>865</c:v>
                </c:pt>
                <c:pt idx="9">
                  <c:v>841</c:v>
                </c:pt>
                <c:pt idx="12">
                  <c:v>781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7387</c:v>
                </c:pt>
                <c:pt idx="3">
                  <c:v>9665</c:v>
                </c:pt>
                <c:pt idx="6">
                  <c:v>11019</c:v>
                </c:pt>
                <c:pt idx="9">
                  <c:v>11523</c:v>
                </c:pt>
                <c:pt idx="12">
                  <c:v>11942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9422720"/>
        <c:axId val="15943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1035</c:v>
                </c:pt>
                <c:pt idx="2">
                  <c:v>#N/A</c:v>
                </c:pt>
                <c:pt idx="3">
                  <c:v>#N/A</c:v>
                </c:pt>
                <c:pt idx="4">
                  <c:v>1370</c:v>
                </c:pt>
                <c:pt idx="5">
                  <c:v>#N/A</c:v>
                </c:pt>
                <c:pt idx="6">
                  <c:v>#N/A</c:v>
                </c:pt>
                <c:pt idx="7">
                  <c:v>1951</c:v>
                </c:pt>
                <c:pt idx="8">
                  <c:v>#N/A</c:v>
                </c:pt>
                <c:pt idx="9">
                  <c:v>#N/A</c:v>
                </c:pt>
                <c:pt idx="10">
                  <c:v>1148</c:v>
                </c:pt>
                <c:pt idx="11">
                  <c:v>#N/A</c:v>
                </c:pt>
                <c:pt idx="12">
                  <c:v>#N/A</c:v>
                </c:pt>
                <c:pt idx="13">
                  <c:v>2437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9422720"/>
        <c:axId val="159431296"/>
      </c:lineChart>
      <c:catAx>
        <c:axId val="15942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431296"/>
        <c:crosses val="autoZero"/>
        <c:auto val="1"/>
        <c:lblAlgn val="ctr"/>
        <c:lblOffset val="100"/>
        <c:tickLblSkip val="1"/>
        <c:tickMarkSkip val="1"/>
        <c:noMultiLvlLbl val="0"/>
      </c:catAx>
      <c:valAx>
        <c:axId val="15943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2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{651B91F5-E00A-4739-B158-0AAAB802E905}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E2D-433E-BE5E-308F1B7846F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{CCA727E5-7474-4D57-9978-BD8099302191}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E2D-433E-BE5E-308F1B7846F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{2AC0BDF4-3F1B-471F-B774-D66AE5F8779C}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E2D-433E-BE5E-308F1B7846F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{FE972619-E0CE-44C3-9BED-0E9EDDCEBF73}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E2D-433E-BE5E-308F1B7846F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{048E3718-64A4-41E3-8118-AC9169143D4A}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E2D-433E-BE5E-308F1B7846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9E2D-433E-BE5E-308F1B7846F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{F433EDB4-0222-47C4-A350-388ED4AA23C3}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E2D-433E-BE5E-308F1B7846F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{9553E30B-91FC-43BA-8CF0-D7B38B8F0225}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E2D-433E-BE5E-308F1B7846F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{DCADE9BC-C96B-4BAD-BB6A-37EE9B0DDFC9}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E2D-433E-BE5E-308F1B7846F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{405C5619-D4F4-4AC1-AFCE-9EB9D2CA612D}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E2D-433E-BE5E-308F1B7846F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{D6D302AD-9842-49B4-A7BB-46EA54CA4B18}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E2D-433E-BE5E-308F1B7846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9E2D-433E-BE5E-308F1B7846F3}"/>
            </c:ext>
          </c:extLst>
        </c:ser>
        <c:dLbls>
          <c:showLegendKey val="0"/>
          <c:showVal val="0"/>
          <c:showCatName val="0"/>
          <c:showSerName val="0"/>
          <c:showPercent val="0"/>
          <c:showBubbleSize val="0"/>
        </c:dLbls>
        <c:axId val="74100096"/>
        <c:axId val="74102272"/>
      </c:scatterChart>
      <c:valAx>
        <c:axId val="741000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102272"/>
        <c:crosses val="autoZero"/>
        <c:crossBetween val="midCat"/>
      </c:valAx>
      <c:valAx>
        <c:axId val="74102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100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{BF82BBFB-89DE-4C09-8040-83678021E3EB}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8A6-463E-871A-34717EBAF56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{9C580C55-7F25-4E74-BAD5-3A4455C2FA32}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8A6-463E-871A-34717EBAF56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{65BB812A-6C33-45D8-94A1-57FDB0E12860}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8A6-463E-871A-34717EBAF56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{866C703A-A2C8-4A4C-B485-AACAA855BC5D}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8A6-463E-871A-34717EBAF56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{FC2CAAA7-4C02-4EEE-BA0E-5D6DF2208F87}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8A6-463E-871A-34717EBAF5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10.3</c:v>
                </c:pt>
                <c:pt idx="2">
                  <c:v>9.8000000000000007</c:v>
                </c:pt>
                <c:pt idx="3">
                  <c:v>8.6</c:v>
                </c:pt>
                <c:pt idx="4">
                  <c:v>9.8000000000000007</c:v>
                </c:pt>
              </c:numCache>
            </c:numRef>
          </c:xVal>
          <c:yVal>
            <c:numRef>
              <c:f>公会計指標分析・財政指標組合せ分析表!$K$73:$O$73</c:f>
              <c:numCache>
                <c:formatCode>#,##0.0;"▲ "#,##0.0</c:formatCode>
                <c:ptCount val="5"/>
                <c:pt idx="0">
                  <c:v>35.799999999999997</c:v>
                </c:pt>
                <c:pt idx="1">
                  <c:v>46.1</c:v>
                </c:pt>
                <c:pt idx="2">
                  <c:v>67.400000000000006</c:v>
                </c:pt>
                <c:pt idx="3">
                  <c:v>38.700000000000003</c:v>
                </c:pt>
                <c:pt idx="4">
                  <c:v>81.5</c:v>
                </c:pt>
              </c:numCache>
            </c:numRef>
          </c:yVal>
          <c:smooth val="0"/>
          <c:extLst>
            <c:ext xmlns:c16="http://schemas.microsoft.com/office/drawing/2014/chart" uri="{C3380CC4-5D6E-409C-BE32-E72D297353CC}">
              <c16:uniqueId val="{00000005-D8A6-463E-871A-34717EBAF56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{DFE4FF5D-8CA8-4739-9651-F8B489B2336D}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8A6-463E-871A-34717EBAF56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{EA0258B4-1CDF-480C-8D60-F722F8C78649}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8A6-463E-871A-34717EBAF56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{4D823275-B44D-4F77-8281-8FA1A446C2D8}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8A6-463E-871A-34717EBAF56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{2EB639B2-5C28-4263-A768-F4AB78778054}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8A6-463E-871A-34717EBAF56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{593135D9-93ED-45FD-9B44-7106FF400F06}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8A6-463E-871A-34717EBAF5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D8A6-463E-871A-34717EBAF56B}"/>
            </c:ext>
          </c:extLst>
        </c:ser>
        <c:dLbls>
          <c:showLegendKey val="0"/>
          <c:showVal val="0"/>
          <c:showCatName val="0"/>
          <c:showSerName val="0"/>
          <c:showPercent val="0"/>
          <c:showBubbleSize val="0"/>
        </c:dLbls>
        <c:axId val="74152960"/>
        <c:axId val="74159232"/>
      </c:scatterChart>
      <c:valAx>
        <c:axId val="74152960"/>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159232"/>
        <c:crosses val="autoZero"/>
        <c:crossBetween val="midCat"/>
      </c:valAx>
      <c:valAx>
        <c:axId val="74159232"/>
        <c:scaling>
          <c:orientation val="minMax"/>
          <c:max val="9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152960"/>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近年の辺地対策事業や緊急防災減債事業における投資的事業の実施により公債費率ベースでは増加しているが、積極的に普通交付税補填率の高い起債を借入れるように努めているため、実質公債比率ベースとしては上昇していない。しかしながら、長期的視野をもちプライマリーバランスに配慮しながら起債借入を行っていく、また償還金等について年次的に平準化するよう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と充当可能額のバランスを保っているが引き続き適正なバランスを保つように起債と基金支消を行うとともに実施事業の取捨選択を行う。また余剰金が発生した場合、積極的に減債基金への積立てを行い、将来負担額の負担を抑えるよう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BBC28EB-4F21-4E1F-95B8-456E531CB0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F228605E-1878-4BCB-90C5-D765508651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DC7459C9-2A83-499A-864B-945E3C4932A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1712E83-B97E-4B0F-B83A-8D98DDCC26C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FC72B7CC-DD3D-43A1-A745-6E7F3204202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85D73F70-D431-45DC-82B8-3B06666EAFD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4CB78713-9062-498C-9274-BB288CABB1F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6A80B270-E6D1-4F2C-BA94-BC1493D6189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606F4969-D875-4F6F-90CF-B96C4320583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8B498351-8065-428F-96A7-9B685864BEB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939F9AE4-5B40-4B16-AA5E-C477A980415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8D3D58D9-FF64-44B6-9BD2-89A7DFF16A9F}"/>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8,188
7,934
247.30
8,494,282
8,260,178
170,723
3,783,369
11,942,031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334A1196-563A-4AE3-9EBA-1F6DD08D829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3A8FFEB2-6109-417C-BAA9-D4E1552CC99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6C87297E-B0AF-4734-973E-467B73EB9D1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42F3B445-D3D8-4A71-A388-461A33AA76F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34AD2142-30C6-4ABC-B504-B86B56EFCF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76439E31-EFD6-4F8D-ABFA-61FEE020163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4484D8C8-4DB7-408C-A7D5-E90F54238C98}"/>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D2B9BF1B-64A3-4B2E-BEE3-3AACB5C3669A}"/>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1D6DDAF3-94D3-4810-A5A5-2879D11B9581}"/>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2CF526F2-F7C9-4874-BCFD-82465BE887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7DB14976-94AD-4D4B-896E-14CC9F5D504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D5F987F8-4456-4188-AD99-9DA9F8C854E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10D96F1A-DD59-4DAB-B952-E68520C8AE48}"/>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FF1D9224-BEB4-47C8-9D3B-0A03920D436D}"/>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693BE4C8-A9EC-447E-ADDD-077FE8FE5C47}"/>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88C6F301-8674-4F2A-A456-4258CE09468F}"/>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6AE603DD-AEC8-498F-8EA6-1BF13A9CDEC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FF6C647A-9391-4061-A45B-92DC0B80FE7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725D9C29-A9CF-4F20-852C-92E06CF4733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CEEF060F-9149-4F15-98C2-C0238CE2F50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ABEFCCF6-89EE-4B50-8009-3F9EA83914F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672A2974-7C68-4B80-9B76-B1E44EA2B2A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66187C7A-A86C-453D-8398-93059D6CA60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20ADB42B-9510-43A1-8C63-61167B7C805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CF77C587-BC1B-433B-8026-789452C3ECF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DEA7009D-6676-4625-9DB5-2BF8AEDF367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CF9B62FB-D3C4-4A14-940F-A972F1B8995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E7004302-C936-4539-87A4-D68A97B2D30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FA1B1CAB-A011-4C2E-8B68-BC66E6EF7D8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日現在において固定資産台帳整備中であるため、整備後分析を行う予定</a:t>
          </a:r>
          <a:endParaRPr lang="ja-JP" altLang="ja-JP">
            <a:effectLst/>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8081E4EB-B06C-491A-997A-3D39A2A2BB25}"/>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005397A2-F017-4912-A0E4-74B67B7AC0A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DA26E0E0-46FE-4EAD-A30C-CAEC96C52A2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CD9BAA33-D318-47C3-97A1-F034807A045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3F3C2A43-5163-4B27-8B4C-BE7D8A861BB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4A7BFF19-7BE0-4EBF-9F87-CB2373DEB00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91FF673C-BFE7-4486-BFA5-F9DB21E5C1E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2C65F34C-BE33-4450-AA4E-DDCC949B36A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555187EC-67F4-4EAE-B903-143E6A9CDF56}"/>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A9AC7B64-95EE-4FF3-9EF8-68CA2AECF13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B27F011A-F4E4-45B1-8BB7-7F4ED15689B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878D5F09-7DB6-4FC5-B462-8A4A6CEA8461}"/>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A377E70C-5B88-4CE3-8733-1A6FDEE423FF}"/>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723F809B-C200-42FA-9F6A-2D9BED1204B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2B6040F1-0861-430A-99A2-815A48F446F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D11C4260-FF05-47B9-9B9A-CA97EACD532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A45D6619-29F6-497B-AC68-B1A18CA833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93A8451E-7918-473A-B20D-25FECCFD3E4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44B462A5-B291-4F04-815C-DF54F7B1888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FA0C18D0-4AF3-4F27-8FC6-8A86AF703C2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4B8710B9-2FE1-40FF-ACF6-91461C3955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58391990-B49E-4024-8EAF-A3B1CC6DC2D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E2D1629A-C553-4BCB-96F2-E82DE588C9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F69145B0-E313-4690-80AA-EF292AA9F29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783364E1-B9AA-4CDA-BEF4-B53482ACADBF}"/>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8,188
7,934
247.30
8,494,282
8,260,178
170,723
3,783,369
11,942,031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6F922CDA-91C5-43A6-BFA9-59676E3E7B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7DCB4532-AE63-4531-BEA8-5008779A888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3160844E-5BD9-414B-B1C6-5213A8DFE8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FB179146-8B30-4ECA-B347-B32614AE9F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D721C5C2-9D6F-4D5D-936E-65688BD830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4ABDE0D9-3859-4007-9920-C07BCCFFE2A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896E51B-B548-426E-8F3F-2CBE80C0E18E}"/>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C3C85C67-A1D2-4C9A-B272-348C4C6ABA13}"/>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54C4A2BF-D1EB-4303-B454-A3D98F5D56E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4571CCFC-8FD5-4F79-B493-D1318F235C05}"/>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9AE7F477-9DAE-42C4-9FEB-F27B8132DD61}"/>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1B26A46E-3F23-4318-B1F5-6A736633A9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2961A4B2-687A-435D-B02B-372B763E5E2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89A810D8-B640-4A57-9530-51F49312476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日現在において固定資産台帳整備中であるため、整備後分析を行う予定</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C7E87C0B-C189-4565-9534-5B2E786E8B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58677CD-45AC-44CB-939D-8AE50680C18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673B7E16-5D0A-4932-B38A-BAB03B0E9DD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887C4788-1E60-4C65-9490-B5DBDBB211A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23F09674-C050-4459-9125-29C645F69BB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C082C1D3-C269-4B3E-8361-7571EC3974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1626227F-D5B8-46C6-AC12-140C165EA1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97618F38-C86E-4CE3-AA00-B1859C5629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561BBEEE-D131-4681-82CD-1E472E5911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7A3827A0-D4D0-42F4-AC8B-C8F96F7A69AB}"/>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8,188
7,934
247.30
8,494,282
8,260,178
170,723
3,783,369
11,942,031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82555DB0-1F94-434C-B672-AA71BF673F7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E4C2D9B-0E52-47F9-BA08-8CC78D7655B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ED7A45F3-3A96-4CFD-8C0B-0F6749EDAB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17DF9E59-E705-4A1E-BCCB-7ADA2E9E67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23EC9B0A-3F13-40D6-A4F3-804A092447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D6219D26-DF52-4821-892F-0EDC35716E6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CC5AEB87-C45E-41CB-A092-333EA460EF03}"/>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B7617F69-3436-40D8-9CA4-655DD1D460BE}"/>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D7B4DE80-1CD7-4B78-8252-7FFE4FF6503D}"/>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7037F324-2F28-47B5-A8AD-5054D08FB321}"/>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7CAFBD8D-A315-4C36-8BED-6320BF8AA474}"/>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7132220A-9B95-4376-9F33-878272BB66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3A7EB0EE-37CB-483A-B0A9-FF70FC55C8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31A45938-DCA3-4579-8980-BDD382B841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日現在において固定資産台帳整備中であるため、整備後分析を行う予定</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8,188
7,934
247.30
8,494,282
8,260,178
170,723
3,783,369
11,942,031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長引く景気低迷による個人・法人関係税の減収等から</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と類似団体平均を下回っているため、退職者不補充等による職員数の削減による人件費の削減、一般財源のみの臨時的ソフト事業を峻別し、投資的経費を抑制する等、歳出の徹底的な見直しを実施するとともに、税収の徴収率向上にあわせ、積極的な外資（助成金・協賛金・ふるさと納税等）の獲得を目指し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9072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9072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9072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163285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146249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129722</xdr:rowOff>
    </xdr:from>
    <xdr:to>
      <xdr:col>6</xdr:col>
      <xdr:colOff>50800</xdr:colOff>
      <xdr:row>43</xdr:row>
      <xdr:rowOff>59872</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70049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積極的な高利率の地方債の借換等により類似団体の平均以下となっているが扶助費や福祉関係経費の増加が見込まれるので、引き続き行財政改革へ取り組みを行い、義務的経費の削減に努めて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90424</xdr:rowOff>
    </xdr:from>
    <xdr:to>
      <xdr:col>7</xdr:col>
      <xdr:colOff>152400</xdr:colOff>
      <xdr:row>62</xdr:row>
      <xdr:rowOff>15494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4887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61468</xdr:rowOff>
    </xdr:from>
    <xdr:to>
      <xdr:col>6</xdr:col>
      <xdr:colOff>0</xdr:colOff>
      <xdr:row>61</xdr:row>
      <xdr:rowOff>90424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199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42164</xdr:rowOff>
    </xdr:from>
    <xdr:to>
      <xdr:col>4</xdr:col>
      <xdr:colOff>482600</xdr:colOff>
      <xdr:row>61</xdr:row>
      <xdr:rowOff>61468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006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42164</xdr:rowOff>
    </xdr:from>
    <xdr:to>
      <xdr:col>3</xdr:col>
      <xdr:colOff>279400</xdr:colOff>
      <xdr:row>61</xdr:row>
      <xdr:rowOff>56642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006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136144</xdr:rowOff>
    </xdr:from>
    <xdr:to>
      <xdr:col>7</xdr:col>
      <xdr:colOff>203200</xdr:colOff>
      <xdr:row>62</xdr:row>
      <xdr:rowOff>66294</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152671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39624</xdr:rowOff>
    </xdr:from>
    <xdr:to>
      <xdr:col>6</xdr:col>
      <xdr:colOff>50800</xdr:colOff>
      <xdr:row>61</xdr:row>
      <xdr:rowOff>141224</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151401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10668</xdr:rowOff>
    </xdr:from>
    <xdr:to>
      <xdr:col>4</xdr:col>
      <xdr:colOff>533400</xdr:colOff>
      <xdr:row>61</xdr:row>
      <xdr:rowOff>112268</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122445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162814</xdr:rowOff>
    </xdr:from>
    <xdr:to>
      <xdr:col>3</xdr:col>
      <xdr:colOff>330200</xdr:colOff>
      <xdr:row>61</xdr:row>
      <xdr:rowOff>92964</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103141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117619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[299,535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ゴミ処理、消防業務、葬祭業務、介護保険業務や国民健康保険業務を一部事務組合や広域連合で行うことで経費の抑制に努め一定の水準で推移しているが、今後は、民間でも実施可能な部分については、指定管理制度の導入を行い、コスト削減を図る。引き続き経費の抑制方策を検討し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98327</xdr:rowOff>
    </xdr:from>
    <xdr:to>
      <xdr:col>7</xdr:col>
      <xdr:colOff>152400</xdr:colOff>
      <xdr:row>85</xdr:row>
      <xdr:rowOff>29880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00127"/>
          <a:ext cx="838200" cy="10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56538</xdr:rowOff>
    </xdr:from>
    <xdr:to>
      <xdr:col>6</xdr:col>
      <xdr:colOff>0</xdr:colOff>
      <xdr:row>84</xdr:row>
      <xdr:rowOff>98327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58338"/>
          <a:ext cx="8890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53606</xdr:rowOff>
    </xdr:from>
    <xdr:to>
      <xdr:col>4</xdr:col>
      <xdr:colOff>482600</xdr:colOff>
      <xdr:row>84</xdr:row>
      <xdr:rowOff>56538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55406"/>
          <a:ext cx="8890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118514</xdr:rowOff>
    </xdr:from>
    <xdr:to>
      <xdr:col>3</xdr:col>
      <xdr:colOff>279400</xdr:colOff>
      <xdr:row>84</xdr:row>
      <xdr:rowOff>53606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48864"/>
          <a:ext cx="889000" cy="10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150530</xdr:rowOff>
    </xdr:from>
    <xdr:to>
      <xdr:col>7</xdr:col>
      <xdr:colOff>203200</xdr:colOff>
      <xdr:row>85</xdr:row>
      <xdr:rowOff>80680</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45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122607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2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299,535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47527</xdr:rowOff>
    </xdr:from>
    <xdr:to>
      <xdr:col>6</xdr:col>
      <xdr:colOff>50800</xdr:colOff>
      <xdr:row>84</xdr:row>
      <xdr:rowOff>149127</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44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133904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35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273,923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5738</xdr:rowOff>
    </xdr:from>
    <xdr:to>
      <xdr:col>4</xdr:col>
      <xdr:colOff>533400</xdr:colOff>
      <xdr:row>84</xdr:row>
      <xdr:rowOff>107338</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44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117515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7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263,532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2806</xdr:rowOff>
    </xdr:from>
    <xdr:to>
      <xdr:col>3</xdr:col>
      <xdr:colOff>330200</xdr:colOff>
      <xdr:row>84</xdr:row>
      <xdr:rowOff>104406</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440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89183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9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262,803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67714</xdr:rowOff>
    </xdr:from>
    <xdr:to>
      <xdr:col>2</xdr:col>
      <xdr:colOff>127000</xdr:colOff>
      <xdr:row>83</xdr:row>
      <xdr:rowOff>169314</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429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8041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6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236,311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以前は類似団体平均を大幅に上回る状況であったが、平成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度に実施した給与表の見直しに伴い類似団体平均を若干上回る状況まで改善した。今後も退職者不補充等による職員数の削減を図り、給与費の抑制と縮減に努める。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43687</xdr:rowOff>
    </xdr:from>
    <xdr:to>
      <xdr:col>24</xdr:col>
      <xdr:colOff>558800</xdr:colOff>
      <xdr:row>86</xdr:row>
      <xdr:rowOff>72644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88387"/>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43687</xdr:rowOff>
    </xdr:from>
    <xdr:to>
      <xdr:col>23</xdr:col>
      <xdr:colOff>406400</xdr:colOff>
      <xdr:row>86</xdr:row>
      <xdr:rowOff>53339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883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48513</xdr:rowOff>
    </xdr:from>
    <xdr:to>
      <xdr:col>22</xdr:col>
      <xdr:colOff>203200</xdr:colOff>
      <xdr:row>86</xdr:row>
      <xdr:rowOff>53339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9321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48513</xdr:rowOff>
    </xdr:from>
    <xdr:to>
      <xdr:col>21</xdr:col>
      <xdr:colOff>0</xdr:colOff>
      <xdr:row>88</xdr:row>
      <xdr:rowOff>159258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93213"/>
          <a:ext cx="889000" cy="4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72" name="円/楕円 271">
          <a:extLst>
            <a:ext uri="{FF2B5EF4-FFF2-40B4-BE49-F238E27FC236}">
              <a16:creationId xmlns:a16="http://schemas.microsoft.com/office/drawing/2014/main" id="{00000000-0008-0000-0300-000010010000}"/>
            </a:ext>
          </a:extLst>
        </xdr:cNvPr>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165371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164337</xdr:rowOff>
    </xdr:from>
    <xdr:to>
      <xdr:col>23</xdr:col>
      <xdr:colOff>457200</xdr:colOff>
      <xdr:row>86</xdr:row>
      <xdr:rowOff>94487</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79264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169163</xdr:rowOff>
    </xdr:from>
    <xdr:to>
      <xdr:col>21</xdr:col>
      <xdr:colOff>50800</xdr:colOff>
      <xdr:row>86</xdr:row>
      <xdr:rowOff>99313</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4351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84090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108458</xdr:rowOff>
    </xdr:from>
    <xdr:to>
      <xdr:col>19</xdr:col>
      <xdr:colOff>533400</xdr:colOff>
      <xdr:row>89</xdr:row>
      <xdr:rowOff>38608</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3462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23385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従前より退職者不補充等による職員数の削減を図っているが、住民サービスを維持するため、必要な職員数を維持していく。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99123</xdr:rowOff>
    </xdr:from>
    <xdr:to>
      <xdr:col>24</xdr:col>
      <xdr:colOff>558800</xdr:colOff>
      <xdr:row>59</xdr:row>
      <xdr:rowOff>112999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6179800" y="10214673"/>
          <a:ext cx="8382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112999</xdr:rowOff>
    </xdr:from>
    <xdr:to>
      <xdr:col>23</xdr:col>
      <xdr:colOff>406400</xdr:colOff>
      <xdr:row>59</xdr:row>
      <xdr:rowOff>144367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290800" y="10228549"/>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144367</xdr:rowOff>
    </xdr:from>
    <xdr:to>
      <xdr:col>22</xdr:col>
      <xdr:colOff>203200</xdr:colOff>
      <xdr:row>59</xdr:row>
      <xdr:rowOff>163671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25991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135922</xdr:rowOff>
    </xdr:from>
    <xdr:to>
      <xdr:col>21</xdr:col>
      <xdr:colOff>0</xdr:colOff>
      <xdr:row>59</xdr:row>
      <xdr:rowOff>163671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251472"/>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48323</xdr:rowOff>
    </xdr:from>
    <xdr:to>
      <xdr:col>24</xdr:col>
      <xdr:colOff>609600</xdr:colOff>
      <xdr:row>59</xdr:row>
      <xdr:rowOff>149923</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1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64850</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00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62199</xdr:rowOff>
    </xdr:from>
    <xdr:to>
      <xdr:col>23</xdr:col>
      <xdr:colOff>457200</xdr:colOff>
      <xdr:row>59</xdr:row>
      <xdr:rowOff>163799</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1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2526</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9946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93567</xdr:rowOff>
    </xdr:from>
    <xdr:to>
      <xdr:col>22</xdr:col>
      <xdr:colOff>254000</xdr:colOff>
      <xdr:row>60</xdr:row>
      <xdr:rowOff>23717</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2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33894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99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112871</xdr:rowOff>
    </xdr:from>
    <xdr:to>
      <xdr:col>21</xdr:col>
      <xdr:colOff>50800</xdr:colOff>
      <xdr:row>60</xdr:row>
      <xdr:rowOff>43021</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2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53198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9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85122</xdr:rowOff>
    </xdr:from>
    <xdr:to>
      <xdr:col>19</xdr:col>
      <xdr:colOff>533400</xdr:colOff>
      <xdr:row>60</xdr:row>
      <xdr:rowOff>15272</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2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25449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9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ヶ年で実施した新東川小学校整備とその関連事業や辺地地域へ公共投資により上昇している。普通交付税補填対象の起債を選択し、計画的に積立てた減債基金の支消により実質的な元利償還金の増加は抑え、</a:t>
          </a:r>
          <a:r>
            <a:rPr lang="ja-JP" altLang="ja-JP" sz="1100" b="0" i="0" baseline="0">
              <a:solidFill>
                <a:schemeClr val="dk1"/>
              </a:solidFill>
              <a:effectLst/>
              <a:latin typeface="+mn-lt"/>
              <a:ea typeface="+mn-ea"/>
              <a:cs typeface="+mn-cs"/>
            </a:rPr>
            <a:t>今後も事業実施の適正化を図り、財政の健全化に努める。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129286</xdr:rowOff>
    </xdr:from>
    <xdr:to>
      <xdr:col>24</xdr:col>
      <xdr:colOff>558800</xdr:colOff>
      <xdr:row>42</xdr:row>
      <xdr:rowOff>15748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1587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129286</xdr:rowOff>
    </xdr:from>
    <xdr:to>
      <xdr:col>23</xdr:col>
      <xdr:colOff>406400</xdr:colOff>
      <xdr:row>42</xdr:row>
      <xdr:rowOff>15748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15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15748</xdr:rowOff>
    </xdr:from>
    <xdr:to>
      <xdr:col>22</xdr:col>
      <xdr:colOff>203200</xdr:colOff>
      <xdr:row>42</xdr:row>
      <xdr:rowOff>39878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2166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20574</xdr:rowOff>
    </xdr:from>
    <xdr:to>
      <xdr:col>21</xdr:col>
      <xdr:colOff>0</xdr:colOff>
      <xdr:row>42</xdr:row>
      <xdr:rowOff>39878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72214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78486</xdr:rowOff>
    </xdr:from>
    <xdr:to>
      <xdr:col>23</xdr:col>
      <xdr:colOff>457200</xdr:colOff>
      <xdr:row>42</xdr:row>
      <xdr:rowOff>8636</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136398</xdr:rowOff>
    </xdr:from>
    <xdr:to>
      <xdr:col>22</xdr:col>
      <xdr:colOff>254000</xdr:colOff>
      <xdr:row>42</xdr:row>
      <xdr:rowOff>66548</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160528</xdr:rowOff>
    </xdr:from>
    <xdr:to>
      <xdr:col>21</xdr:col>
      <xdr:colOff>50800</xdr:colOff>
      <xdr:row>42</xdr:row>
      <xdr:rowOff>90678</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75455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141224</xdr:rowOff>
    </xdr:from>
    <xdr:to>
      <xdr:col>19</xdr:col>
      <xdr:colOff>533400</xdr:colOff>
      <xdr:row>42</xdr:row>
      <xdr:rowOff>71374</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81551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ヶ年で実施した新東川小学校整備とその関連事業や辺地地域へ公共投資</a:t>
          </a:r>
          <a:r>
            <a:rPr kumimoji="1" lang="ja-JP" altLang="en-US" sz="1100">
              <a:solidFill>
                <a:schemeClr val="dk1"/>
              </a:solidFill>
              <a:effectLst/>
              <a:latin typeface="+mn-lt"/>
              <a:ea typeface="+mn-ea"/>
              <a:cs typeface="+mn-cs"/>
            </a:rPr>
            <a:t>により上昇している。</a:t>
          </a:r>
          <a:r>
            <a:rPr kumimoji="1" lang="ja-JP" altLang="ja-JP" sz="1100">
              <a:solidFill>
                <a:schemeClr val="dk1"/>
              </a:solidFill>
              <a:effectLst/>
              <a:latin typeface="+mn-lt"/>
              <a:ea typeface="+mn-ea"/>
              <a:cs typeface="+mn-cs"/>
            </a:rPr>
            <a:t>普通交付税補填対象の起債を選択し、計画的に積立てた減債基金の支消により実質的な元利償還金の増加は抑え、</a:t>
          </a:r>
          <a:r>
            <a:rPr lang="ja-JP" altLang="en-US" sz="1100" b="0" i="0" u="none" strike="noStrike" baseline="0">
              <a:solidFill>
                <a:schemeClr val="dk1"/>
              </a:solidFill>
              <a:latin typeface="+mn-lt"/>
              <a:ea typeface="+mn-ea"/>
              <a:cs typeface="+mn-cs"/>
            </a:rPr>
            <a:t>今後も事業実施の適正化を図り、財政の健全化に努める。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110194</xdr:rowOff>
    </xdr:from>
    <xdr:to>
      <xdr:col>24</xdr:col>
      <xdr:colOff>558800</xdr:colOff>
      <xdr:row>17</xdr:row>
      <xdr:rowOff>111548</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179800" y="2681944"/>
          <a:ext cx="838200" cy="34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110194</xdr:rowOff>
    </xdr:from>
    <xdr:to>
      <xdr:col>23</xdr:col>
      <xdr:colOff>406400</xdr:colOff>
      <xdr:row>16</xdr:row>
      <xdr:rowOff>169587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2681944"/>
          <a:ext cx="889000" cy="2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169714</xdr:rowOff>
    </xdr:from>
    <xdr:to>
      <xdr:col>22</xdr:col>
      <xdr:colOff>203200</xdr:colOff>
      <xdr:row>16</xdr:row>
      <xdr:rowOff>169587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401800" y="2741464"/>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86868</xdr:rowOff>
    </xdr:from>
    <xdr:to>
      <xdr:col>21</xdr:col>
      <xdr:colOff>0</xdr:colOff>
      <xdr:row>15</xdr:row>
      <xdr:rowOff>169714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3512800" y="2658618"/>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60748</xdr:rowOff>
    </xdr:from>
    <xdr:to>
      <xdr:col>24</xdr:col>
      <xdr:colOff>609600</xdr:colOff>
      <xdr:row>17</xdr:row>
      <xdr:rowOff>162348</xdr:rowOff>
    </xdr:to>
    <xdr:sp macro="" textlink="">
      <xdr:nvSpPr>
        <xdr:cNvPr id="452" name="円/楕円 451">
          <a:extLst>
            <a:ext uri="{FF2B5EF4-FFF2-40B4-BE49-F238E27FC236}">
              <a16:creationId xmlns:a16="http://schemas.microsoft.com/office/drawing/2014/main" id="{00000000-0008-0000-0300-0000C4010000}"/>
            </a:ext>
          </a:extLst>
        </xdr:cNvPr>
        <xdr:cNvSpPr/>
      </xdr:nvSpPr>
      <xdr:spPr>
        <a:xfrm>
          <a:off x="169672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32825</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94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59394</xdr:rowOff>
    </xdr:from>
    <xdr:to>
      <xdr:col>23</xdr:col>
      <xdr:colOff>457200</xdr:colOff>
      <xdr:row>15</xdr:row>
      <xdr:rowOff>160994</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6129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145771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717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118787</xdr:rowOff>
    </xdr:from>
    <xdr:to>
      <xdr:col>22</xdr:col>
      <xdr:colOff>254000</xdr:colOff>
      <xdr:row>17</xdr:row>
      <xdr:rowOff>48937</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5240000" y="28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33714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94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4351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36068</xdr:rowOff>
    </xdr:from>
    <xdr:to>
      <xdr:col>19</xdr:col>
      <xdr:colOff>533400</xdr:colOff>
      <xdr:row>15</xdr:row>
      <xdr:rowOff>137668</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34620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122445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69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8,188
7,934
247.30
8,494,282
8,260,178
170,723
3,783,369
11,942,031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近年は団塊の世代の退職により類似団体を下回る水準となっているが、年代のバランスによるものであり、今後も人件費経費の抑制を検討していく。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35</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248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65278</xdr:rowOff>
    </xdr:from>
    <xdr:to>
      <xdr:col>5</xdr:col>
      <xdr:colOff>549275</xdr:colOff>
      <xdr:row>35</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140716</xdr:rowOff>
    </xdr:from>
    <xdr:to>
      <xdr:col>4</xdr:col>
      <xdr:colOff>346075</xdr:colOff>
      <xdr:row>35</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700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140716</xdr:rowOff>
    </xdr:from>
    <xdr:to>
      <xdr:col>3</xdr:col>
      <xdr:colOff>142875</xdr:colOff>
      <xdr:row>35</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700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53357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14478</xdr:rowOff>
    </xdr:from>
    <xdr:to>
      <xdr:col>5</xdr:col>
      <xdr:colOff>600075</xdr:colOff>
      <xdr:row>35</xdr:row>
      <xdr:rowOff>116078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126255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32766</xdr:rowOff>
    </xdr:from>
    <xdr:to>
      <xdr:col>4</xdr:col>
      <xdr:colOff>396875</xdr:colOff>
      <xdr:row>35</xdr:row>
      <xdr:rowOff>134366</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89916</xdr:rowOff>
    </xdr:from>
    <xdr:to>
      <xdr:col>3</xdr:col>
      <xdr:colOff>193675</xdr:colOff>
      <xdr:row>35</xdr:row>
      <xdr:rowOff>20066</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9906</xdr:rowOff>
    </xdr:from>
    <xdr:to>
      <xdr:col>1</xdr:col>
      <xdr:colOff>676275</xdr:colOff>
      <xdr:row>35</xdr:row>
      <xdr:rowOff>111506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121683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の補助事業等の積極的な活用により一部経常経費の増加傾向となっている。今後は臨時的ソフト事業が経常的事業とならないようビルド＆スクラップや指定管理の見直しを図り経常的コスト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46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18</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616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81280</xdr:rowOff>
    </xdr:from>
    <xdr:to>
      <xdr:col>21</xdr:col>
      <xdr:colOff>361950</xdr:colOff>
      <xdr:row>18</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67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81280</xdr:rowOff>
    </xdr:from>
    <xdr:to>
      <xdr:col>20</xdr:col>
      <xdr:colOff>158750</xdr:colOff>
      <xdr:row>19</xdr:row>
      <xdr:rowOff>100330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673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114300</xdr:rowOff>
    </xdr:from>
    <xdr:to>
      <xdr:col>21</xdr:col>
      <xdr:colOff>412750</xdr:colOff>
      <xdr:row>19</xdr:row>
      <xdr:rowOff>44450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29227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49530</xdr:rowOff>
    </xdr:from>
    <xdr:to>
      <xdr:col>19</xdr:col>
      <xdr:colOff>6350</xdr:colOff>
      <xdr:row>19</xdr:row>
      <xdr:rowOff>151130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135907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類似団体の平均程度の水準となっているが、適正な審査に努め引き続き水準を維持するように努める。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548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5322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55</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3363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31949</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他会計に対する操出金が減少傾向にあり類似団体平均を下回る状況であるが、維持管理事業の計画的な実施により水準の急変が無いように努める。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12700</xdr:rowOff>
    </xdr:from>
    <xdr:to>
      <xdr:col>24</xdr:col>
      <xdr:colOff>31750</xdr:colOff>
      <xdr:row>55</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12700</xdr:rowOff>
    </xdr:from>
    <xdr:to>
      <xdr:col>22</xdr:col>
      <xdr:colOff>565150</xdr:colOff>
      <xdr:row>56</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4424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98425</xdr:rowOff>
    </xdr:from>
    <xdr:to>
      <xdr:col>21</xdr:col>
      <xdr:colOff>361950</xdr:colOff>
      <xdr:row>56</xdr:row>
      <xdr:rowOff>121285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96996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121285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59104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133350</xdr:rowOff>
    </xdr:from>
    <xdr:to>
      <xdr:col>22</xdr:col>
      <xdr:colOff>615950</xdr:colOff>
      <xdr:row>55</xdr:row>
      <xdr:rowOff>63500</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73677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47625</xdr:rowOff>
    </xdr:from>
    <xdr:to>
      <xdr:col>21</xdr:col>
      <xdr:colOff>412750</xdr:colOff>
      <xdr:row>56</xdr:row>
      <xdr:rowOff>149225</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159402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70485</xdr:rowOff>
    </xdr:from>
    <xdr:to>
      <xdr:col>20</xdr:col>
      <xdr:colOff>209550</xdr:colOff>
      <xdr:row>57</xdr:row>
      <xdr:rowOff>635</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10812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4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度に経常的な補助費等のビルド＆スクラップを行い、一時的に類似団体平均まで改善したが、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度からは前年度の新規事業の経常化に伴い数値が増加している。今後は、団体運営補助についての徹底的な見直しを行い、適正な交付に努め、事業費補助等の適正化に努めていく。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38</xdr:row>
      <xdr:rowOff>99568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399784"/>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38</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32206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38</xdr:row>
      <xdr:rowOff>3556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32206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xdr:rowOff>
    </xdr:from>
    <xdr:to>
      <xdr:col>20</xdr:col>
      <xdr:colOff>158750</xdr:colOff>
      <xdr:row>38</xdr:row>
      <xdr:rowOff>72136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5186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48768</xdr:rowOff>
    </xdr:from>
    <xdr:to>
      <xdr:col>22</xdr:col>
      <xdr:colOff>615950</xdr:colOff>
      <xdr:row>38</xdr:row>
      <xdr:rowOff>150368</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135145</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21336</xdr:rowOff>
    </xdr:from>
    <xdr:to>
      <xdr:col>19</xdr:col>
      <xdr:colOff>6350</xdr:colOff>
      <xdr:row>38</xdr:row>
      <xdr:rowOff>122936</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107713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近年大型事業が集中し起債借入が増えたことにより、類似団体平均を</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度から上回っている。しかしながら普通交付税補填率が大きい起債を選択しており実質的な財源不足による財政の硬直化は起こらないと考えている。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今後も償還額の平準化や起債の取捨に努める。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56135</xdr:rowOff>
    </xdr:from>
    <xdr:to>
      <xdr:col>7</xdr:col>
      <xdr:colOff>15875</xdr:colOff>
      <xdr:row>81</xdr:row>
      <xdr:rowOff>5842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600685"/>
          <a:ext cx="8382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a:extLst>
            <a:ext uri="{FF2B5EF4-FFF2-40B4-BE49-F238E27FC236}">
              <a16:creationId xmlns:a16="http://schemas.microsoft.com/office/drawing/2014/main" id="{00000000-0008-0000-0400-000069010000}"/>
            </a:ext>
          </a:extLst>
        </xdr:cNvPr>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99568</xdr:rowOff>
    </xdr:from>
    <xdr:to>
      <xdr:col>5</xdr:col>
      <xdr:colOff>549275</xdr:colOff>
      <xdr:row>79</xdr:row>
      <xdr:rowOff>56135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4726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99568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3858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78</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303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126492</xdr:rowOff>
    </xdr:from>
    <xdr:to>
      <xdr:col>7</xdr:col>
      <xdr:colOff>66675</xdr:colOff>
      <xdr:row>81</xdr:row>
      <xdr:rowOff>56642</xdr:rowOff>
    </xdr:to>
    <xdr:sp macro="" textlink="">
      <xdr:nvSpPr>
        <xdr:cNvPr id="378" name="円/楕円 377">
          <a:extLst>
            <a:ext uri="{FF2B5EF4-FFF2-40B4-BE49-F238E27FC236}">
              <a16:creationId xmlns:a16="http://schemas.microsoft.com/office/drawing/2014/main" id="{00000000-0008-0000-0400-00007A010000}"/>
            </a:ext>
          </a:extLst>
        </xdr:cNvPr>
        <xdr:cNvSpPr/>
      </xdr:nvSpPr>
      <xdr:spPr>
        <a:xfrm>
          <a:off x="47752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35069</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5335</xdr:rowOff>
    </xdr:from>
    <xdr:to>
      <xdr:col>5</xdr:col>
      <xdr:colOff>600075</xdr:colOff>
      <xdr:row>79</xdr:row>
      <xdr:rowOff>106935</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91712</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年度より類似団体の平均を下回っていることから、今後もそれぞれの経費の見直しを行い、削減に努める。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119380</xdr:rowOff>
    </xdr:from>
    <xdr:to>
      <xdr:col>24</xdr:col>
      <xdr:colOff>31750</xdr:colOff>
      <xdr:row>74</xdr:row>
      <xdr:rowOff>115570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63523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a:extLst>
            <a:ext uri="{FF2B5EF4-FFF2-40B4-BE49-F238E27FC236}">
              <a16:creationId xmlns:a16="http://schemas.microsoft.com/office/drawing/2014/main" id="{00000000-0008-0000-0400-0000A6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115570</xdr:rowOff>
    </xdr:from>
    <xdr:to>
      <xdr:col>22</xdr:col>
      <xdr:colOff>565150</xdr:colOff>
      <xdr:row>75</xdr:row>
      <xdr:rowOff>27940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8028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27940</xdr:rowOff>
    </xdr:from>
    <xdr:to>
      <xdr:col>21</xdr:col>
      <xdr:colOff>361950</xdr:colOff>
      <xdr:row>75</xdr:row>
      <xdr:rowOff>85090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28866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85090</xdr:rowOff>
    </xdr:from>
    <xdr:to>
      <xdr:col>20</xdr:col>
      <xdr:colOff>158750</xdr:colOff>
      <xdr:row>75</xdr:row>
      <xdr:rowOff>165100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29438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68580</xdr:rowOff>
    </xdr:from>
    <xdr:to>
      <xdr:col>24</xdr:col>
      <xdr:colOff>82550</xdr:colOff>
      <xdr:row>73</xdr:row>
      <xdr:rowOff>170180</xdr:rowOff>
    </xdr:to>
    <xdr:sp macro="" textlink="">
      <xdr:nvSpPr>
        <xdr:cNvPr id="439" name="円/楕円 438">
          <a:extLst>
            <a:ext uri="{FF2B5EF4-FFF2-40B4-BE49-F238E27FC236}">
              <a16:creationId xmlns:a16="http://schemas.microsoft.com/office/drawing/2014/main" id="{00000000-0008-0000-0400-0000B7010000}"/>
            </a:ext>
          </a:extLst>
        </xdr:cNvPr>
        <xdr:cNvSpPr/>
      </xdr:nvSpPr>
      <xdr:spPr>
        <a:xfrm>
          <a:off x="164592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148607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64770</xdr:rowOff>
    </xdr:from>
    <xdr:to>
      <xdr:col>22</xdr:col>
      <xdr:colOff>615950</xdr:colOff>
      <xdr:row>74</xdr:row>
      <xdr:rowOff>166370</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5621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5097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148590</xdr:rowOff>
    </xdr:from>
    <xdr:to>
      <xdr:col>21</xdr:col>
      <xdr:colOff>412750</xdr:colOff>
      <xdr:row>75</xdr:row>
      <xdr:rowOff>78740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4732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88917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34290</xdr:rowOff>
    </xdr:from>
    <xdr:to>
      <xdr:col>20</xdr:col>
      <xdr:colOff>209550</xdr:colOff>
      <xdr:row>75</xdr:row>
      <xdr:rowOff>135890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146067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114300</xdr:rowOff>
    </xdr:from>
    <xdr:to>
      <xdr:col>19</xdr:col>
      <xdr:colOff>6350</xdr:colOff>
      <xdr:row>76</xdr:row>
      <xdr:rowOff>44450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29227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北海道東川町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78579</xdr:rowOff>
    </xdr:from>
    <xdr:to>
      <xdr:col>4</xdr:col>
      <xdr:colOff>1117600</xdr:colOff>
      <xdr:row>17</xdr:row>
      <xdr:rowOff>102319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40854"/>
          <a:ext cx="647700" cy="23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a:extLst>
            <a:ext uri="{FF2B5EF4-FFF2-40B4-BE49-F238E27FC236}">
              <a16:creationId xmlns:a16="http://schemas.microsoft.com/office/drawing/2014/main" id="{00000000-0008-0000-0500-000030000000}"/>
            </a:ext>
          </a:extLst>
        </xdr:cNvPr>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102319</xdr:rowOff>
    </xdr:from>
    <xdr:to>
      <xdr:col>4</xdr:col>
      <xdr:colOff>469900</xdr:colOff>
      <xdr:row>17</xdr:row>
      <xdr:rowOff>113349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64594"/>
          <a:ext cx="698500" cy="11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113349</xdr:rowOff>
    </xdr:from>
    <xdr:to>
      <xdr:col>3</xdr:col>
      <xdr:colOff>904875</xdr:colOff>
      <xdr:row>17</xdr:row>
      <xdr:rowOff>132437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75624"/>
          <a:ext cx="6985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132437</xdr:rowOff>
    </xdr:from>
    <xdr:to>
      <xdr:col>3</xdr:col>
      <xdr:colOff>206375</xdr:colOff>
      <xdr:row>18</xdr:row>
      <xdr:rowOff>2049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94712"/>
          <a:ext cx="698500" cy="41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27779</xdr:rowOff>
    </xdr:from>
    <xdr:to>
      <xdr:col>5</xdr:col>
      <xdr:colOff>34925</xdr:colOff>
      <xdr:row>17</xdr:row>
      <xdr:rowOff>129379</xdr:rowOff>
    </xdr:to>
    <xdr:sp macro="" textlink="">
      <xdr:nvSpPr>
        <xdr:cNvPr id="65" name="円/楕円 64">
          <a:extLst>
            <a:ext uri="{FF2B5EF4-FFF2-40B4-BE49-F238E27FC236}">
              <a16:creationId xmlns:a16="http://schemas.microsoft.com/office/drawing/2014/main" id="{00000000-0008-0000-0500-000041000000}"/>
            </a:ext>
          </a:extLst>
        </xdr:cNvPr>
        <xdr:cNvSpPr/>
      </xdr:nvSpPr>
      <xdr:spPr bwMode="auto">
        <a:xfrm>
          <a:off x="5600700" y="2990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171306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6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156,806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51519</xdr:rowOff>
    </xdr:from>
    <xdr:to>
      <xdr:col>4</xdr:col>
      <xdr:colOff>520700</xdr:colOff>
      <xdr:row>17</xdr:row>
      <xdr:rowOff>153119</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4953000" y="301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137896</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00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62549</xdr:rowOff>
    </xdr:from>
    <xdr:to>
      <xdr:col>3</xdr:col>
      <xdr:colOff>955675</xdr:colOff>
      <xdr:row>17</xdr:row>
      <xdr:rowOff>164149</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254500" y="302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148926</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1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150,722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81637</xdr:rowOff>
    </xdr:from>
    <xdr:to>
      <xdr:col>3</xdr:col>
      <xdr:colOff>257175</xdr:colOff>
      <xdr:row>18</xdr:row>
      <xdr:rowOff>11787</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3556000" y="304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168014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3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122699</xdr:rowOff>
    </xdr:from>
    <xdr:to>
      <xdr:col>2</xdr:col>
      <xdr:colOff>692150</xdr:colOff>
      <xdr:row>18</xdr:row>
      <xdr:rowOff>52849</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2857500" y="308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37626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7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114340</xdr:rowOff>
    </xdr:from>
    <xdr:to>
      <xdr:col>4</xdr:col>
      <xdr:colOff>1117600</xdr:colOff>
      <xdr:row>36</xdr:row>
      <xdr:rowOff>40415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24690"/>
          <a:ext cx="647700" cy="26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a:extLst>
            <a:ext uri="{FF2B5EF4-FFF2-40B4-BE49-F238E27FC236}">
              <a16:creationId xmlns:a16="http://schemas.microsoft.com/office/drawing/2014/main" id="{00000000-0008-0000-0500-00006F000000}"/>
            </a:ext>
          </a:extLst>
        </xdr:cNvPr>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8172</xdr:rowOff>
    </xdr:from>
    <xdr:to>
      <xdr:col>4</xdr:col>
      <xdr:colOff>469900</xdr:colOff>
      <xdr:row>36</xdr:row>
      <xdr:rowOff>40415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61422"/>
          <a:ext cx="698500" cy="32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244108</xdr:rowOff>
    </xdr:from>
    <xdr:to>
      <xdr:col>3</xdr:col>
      <xdr:colOff>904875</xdr:colOff>
      <xdr:row>36</xdr:row>
      <xdr:rowOff>8172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54458"/>
          <a:ext cx="698500" cy="106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244108</xdr:rowOff>
    </xdr:from>
    <xdr:to>
      <xdr:col>3</xdr:col>
      <xdr:colOff>206375</xdr:colOff>
      <xdr:row>35</xdr:row>
      <xdr:rowOff>251565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854458"/>
          <a:ext cx="698500" cy="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63540</xdr:rowOff>
    </xdr:from>
    <xdr:to>
      <xdr:col>5</xdr:col>
      <xdr:colOff>34925</xdr:colOff>
      <xdr:row>35</xdr:row>
      <xdr:rowOff>165140</xdr:rowOff>
    </xdr:to>
    <xdr:sp macro="" textlink="">
      <xdr:nvSpPr>
        <xdr:cNvPr id="128" name="円/楕円 127">
          <a:extLst>
            <a:ext uri="{FF2B5EF4-FFF2-40B4-BE49-F238E27FC236}">
              <a16:creationId xmlns:a16="http://schemas.microsoft.com/office/drawing/2014/main" id="{00000000-0008-0000-0500-000080000000}"/>
            </a:ext>
          </a:extLst>
        </xdr:cNvPr>
        <xdr:cNvSpPr/>
      </xdr:nvSpPr>
      <xdr:spPr bwMode="auto">
        <a:xfrm>
          <a:off x="5600700" y="667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251517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1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332515</xdr:rowOff>
    </xdr:from>
    <xdr:to>
      <xdr:col>4</xdr:col>
      <xdr:colOff>520700</xdr:colOff>
      <xdr:row>36</xdr:row>
      <xdr:rowOff>91215</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4953000" y="694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75992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2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300272</xdr:rowOff>
    </xdr:from>
    <xdr:to>
      <xdr:col>3</xdr:col>
      <xdr:colOff>955675</xdr:colOff>
      <xdr:row>36</xdr:row>
      <xdr:rowOff>58972</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254500" y="691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43749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9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193308</xdr:rowOff>
    </xdr:from>
    <xdr:to>
      <xdr:col>3</xdr:col>
      <xdr:colOff>257175</xdr:colOff>
      <xdr:row>35</xdr:row>
      <xdr:rowOff>294908</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3556000" y="6803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279685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9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200765</xdr:rowOff>
    </xdr:from>
    <xdr:to>
      <xdr:col>2</xdr:col>
      <xdr:colOff>692150</xdr:colOff>
      <xdr:row>35</xdr:row>
      <xdr:rowOff>302365</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2857500" y="681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287142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9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8,188
7,934
247.30
8,494,282
8,260,178
170,723
3,783,369
11,942,031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32685</xdr:rowOff>
    </xdr:from>
    <xdr:to>
      <xdr:col>6</xdr:col>
      <xdr:colOff>511175</xdr:colOff>
      <xdr:row>37</xdr:row>
      <xdr:rowOff>58768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76335"/>
          <a:ext cx="8382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32685</xdr:rowOff>
    </xdr:from>
    <xdr:to>
      <xdr:col>5</xdr:col>
      <xdr:colOff>358775</xdr:colOff>
      <xdr:row>37</xdr:row>
      <xdr:rowOff>49273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6335"/>
          <a:ext cx="889000" cy="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49273</xdr:rowOff>
    </xdr:from>
    <xdr:to>
      <xdr:col>4</xdr:col>
      <xdr:colOff>155575</xdr:colOff>
      <xdr:row>37</xdr:row>
      <xdr:rowOff>117076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2923"/>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82306</xdr:rowOff>
    </xdr:from>
    <xdr:to>
      <xdr:col>2</xdr:col>
      <xdr:colOff>638175</xdr:colOff>
      <xdr:row>37</xdr:row>
      <xdr:rowOff>117076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5956"/>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7968</xdr:rowOff>
    </xdr:from>
    <xdr:to>
      <xdr:col>6</xdr:col>
      <xdr:colOff>561975</xdr:colOff>
      <xdr:row>37</xdr:row>
      <xdr:rowOff>109568</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3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157845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93,121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153335</xdr:rowOff>
    </xdr:from>
    <xdr:to>
      <xdr:col>5</xdr:col>
      <xdr:colOff>409575</xdr:colOff>
      <xdr:row>37</xdr:row>
      <xdr:rowOff>83485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3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74612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169923</xdr:rowOff>
    </xdr:from>
    <xdr:to>
      <xdr:col>4</xdr:col>
      <xdr:colOff>206375</xdr:colOff>
      <xdr:row>37</xdr:row>
      <xdr:rowOff>100073</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3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91200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66276</xdr:rowOff>
    </xdr:from>
    <xdr:to>
      <xdr:col>3</xdr:col>
      <xdr:colOff>3175</xdr:colOff>
      <xdr:row>37</xdr:row>
      <xdr:rowOff>167877</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4099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159004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31506</xdr:rowOff>
    </xdr:from>
    <xdr:to>
      <xdr:col>1</xdr:col>
      <xdr:colOff>485775</xdr:colOff>
      <xdr:row>37</xdr:row>
      <xdr:rowOff>133106</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3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124233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53876</xdr:rowOff>
    </xdr:from>
    <xdr:to>
      <xdr:col>6</xdr:col>
      <xdr:colOff>511175</xdr:colOff>
      <xdr:row>54</xdr:row>
      <xdr:rowOff>17833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969276"/>
          <a:ext cx="838200" cy="30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17833</xdr:rowOff>
    </xdr:from>
    <xdr:to>
      <xdr:col>5</xdr:col>
      <xdr:colOff>358775</xdr:colOff>
      <xdr:row>54</xdr:row>
      <xdr:rowOff>132172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276133"/>
          <a:ext cx="889000" cy="1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113441</xdr:rowOff>
    </xdr:from>
    <xdr:to>
      <xdr:col>4</xdr:col>
      <xdr:colOff>155575</xdr:colOff>
      <xdr:row>54</xdr:row>
      <xdr:rowOff>132172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371741"/>
          <a:ext cx="889000" cy="1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113441</xdr:rowOff>
    </xdr:from>
    <xdr:to>
      <xdr:col>2</xdr:col>
      <xdr:colOff>638175</xdr:colOff>
      <xdr:row>55</xdr:row>
      <xdr:rowOff>105890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371741"/>
          <a:ext cx="889000" cy="16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3076</xdr:rowOff>
    </xdr:from>
    <xdr:to>
      <xdr:col>6</xdr:col>
      <xdr:colOff>561975</xdr:colOff>
      <xdr:row>52</xdr:row>
      <xdr:rowOff>104676</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891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25953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76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206,263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138483</xdr:rowOff>
    </xdr:from>
    <xdr:to>
      <xdr:col>5</xdr:col>
      <xdr:colOff>409575</xdr:colOff>
      <xdr:row>54</xdr:row>
      <xdr:rowOff>68633</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22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85160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4" y="900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165,993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81372</xdr:rowOff>
    </xdr:from>
    <xdr:to>
      <xdr:col>4</xdr:col>
      <xdr:colOff>206375</xdr:colOff>
      <xdr:row>55</xdr:row>
      <xdr:rowOff>11522</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33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28049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4" y="911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150,988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62641</xdr:rowOff>
    </xdr:from>
    <xdr:to>
      <xdr:col>3</xdr:col>
      <xdr:colOff>3175</xdr:colOff>
      <xdr:row>54</xdr:row>
      <xdr:rowOff>164241</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3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9318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4" y="909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153,446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55090</xdr:rowOff>
    </xdr:from>
    <xdr:to>
      <xdr:col>1</xdr:col>
      <xdr:colOff>485775</xdr:colOff>
      <xdr:row>55</xdr:row>
      <xdr:rowOff>156690</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4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1767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4" y="926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142191</xdr:rowOff>
    </xdr:from>
    <xdr:to>
      <xdr:col>6</xdr:col>
      <xdr:colOff>511175</xdr:colOff>
      <xdr:row>77</xdr:row>
      <xdr:rowOff>162789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72391"/>
          <a:ext cx="838200" cy="19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98529</xdr:rowOff>
    </xdr:from>
    <xdr:to>
      <xdr:col>5</xdr:col>
      <xdr:colOff>358775</xdr:colOff>
      <xdr:row>76</xdr:row>
      <xdr:rowOff>142191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28729"/>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98529</xdr:rowOff>
    </xdr:from>
    <xdr:to>
      <xdr:col>4</xdr:col>
      <xdr:colOff>155575</xdr:colOff>
      <xdr:row>76</xdr:row>
      <xdr:rowOff>118783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28729"/>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118783</xdr:rowOff>
    </xdr:from>
    <xdr:to>
      <xdr:col>2</xdr:col>
      <xdr:colOff>638175</xdr:colOff>
      <xdr:row>76</xdr:row>
      <xdr:rowOff>147061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48983"/>
          <a:ext cx="8890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111989</xdr:rowOff>
    </xdr:from>
    <xdr:to>
      <xdr:col>6</xdr:col>
      <xdr:colOff>561975</xdr:colOff>
      <xdr:row>78</xdr:row>
      <xdr:rowOff>42139</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4584700" y="133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90416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91391</xdr:rowOff>
    </xdr:from>
    <xdr:to>
      <xdr:col>5</xdr:col>
      <xdr:colOff>409575</xdr:colOff>
      <xdr:row>77</xdr:row>
      <xdr:rowOff>21541</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3746500" y="131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38069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47729</xdr:rowOff>
    </xdr:from>
    <xdr:to>
      <xdr:col>4</xdr:col>
      <xdr:colOff>206375</xdr:colOff>
      <xdr:row>76</xdr:row>
      <xdr:rowOff>149329</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2857500" y="1307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165856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67983</xdr:rowOff>
    </xdr:from>
    <xdr:to>
      <xdr:col>3</xdr:col>
      <xdr:colOff>3175</xdr:colOff>
      <xdr:row>76</xdr:row>
      <xdr:rowOff>169583</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968500" y="130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14660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8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96261</xdr:rowOff>
    </xdr:from>
    <xdr:to>
      <xdr:col>1</xdr:col>
      <xdr:colOff>485775</xdr:colOff>
      <xdr:row>77</xdr:row>
      <xdr:rowOff>26411</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079500" y="131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42938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0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84085</xdr:rowOff>
    </xdr:from>
    <xdr:to>
      <xdr:col>6</xdr:col>
      <xdr:colOff>511175</xdr:colOff>
      <xdr:row>98</xdr:row>
      <xdr:rowOff>60344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14735"/>
          <a:ext cx="838200" cy="1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60344</xdr:rowOff>
    </xdr:from>
    <xdr:to>
      <xdr:col>5</xdr:col>
      <xdr:colOff>358775</xdr:colOff>
      <xdr:row>98</xdr:row>
      <xdr:rowOff>62156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62444"/>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62156</xdr:rowOff>
    </xdr:from>
    <xdr:to>
      <xdr:col>4</xdr:col>
      <xdr:colOff>155575</xdr:colOff>
      <xdr:row>98</xdr:row>
      <xdr:rowOff>145954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64256"/>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145954</xdr:rowOff>
    </xdr:from>
    <xdr:to>
      <xdr:col>2</xdr:col>
      <xdr:colOff>638175</xdr:colOff>
      <xdr:row>99</xdr:row>
      <xdr:rowOff>29564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48054"/>
          <a:ext cx="889000" cy="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33285</xdr:rowOff>
    </xdr:from>
    <xdr:to>
      <xdr:col>6</xdr:col>
      <xdr:colOff>561975</xdr:colOff>
      <xdr:row>97</xdr:row>
      <xdr:rowOff>134885</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66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11712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4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9544</xdr:rowOff>
    </xdr:from>
    <xdr:to>
      <xdr:col>5</xdr:col>
      <xdr:colOff>409575</xdr:colOff>
      <xdr:row>98</xdr:row>
      <xdr:rowOff>111144</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81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102271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0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11356</xdr:rowOff>
    </xdr:from>
    <xdr:to>
      <xdr:col>4</xdr:col>
      <xdr:colOff>206375</xdr:colOff>
      <xdr:row>98</xdr:row>
      <xdr:rowOff>112956</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8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104083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0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95154</xdr:rowOff>
    </xdr:from>
    <xdr:to>
      <xdr:col>3</xdr:col>
      <xdr:colOff>3175</xdr:colOff>
      <xdr:row>99</xdr:row>
      <xdr:rowOff>25304</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8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16431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8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150214</xdr:rowOff>
    </xdr:from>
    <xdr:to>
      <xdr:col>1</xdr:col>
      <xdr:colOff>485775</xdr:colOff>
      <xdr:row>99</xdr:row>
      <xdr:rowOff>80364</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9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71491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2418</xdr:rowOff>
    </xdr:from>
    <xdr:to>
      <xdr:col>15</xdr:col>
      <xdr:colOff>180975</xdr:colOff>
      <xdr:row>35</xdr:row>
      <xdr:rowOff>33321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03168"/>
          <a:ext cx="838200" cy="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33321</xdr:rowOff>
    </xdr:from>
    <xdr:to>
      <xdr:col>14</xdr:col>
      <xdr:colOff>28575</xdr:colOff>
      <xdr:row>36</xdr:row>
      <xdr:rowOff>7200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034071"/>
          <a:ext cx="889000" cy="1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7200</xdr:rowOff>
    </xdr:from>
    <xdr:to>
      <xdr:col>12</xdr:col>
      <xdr:colOff>511175</xdr:colOff>
      <xdr:row>36</xdr:row>
      <xdr:rowOff>60246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79400"/>
          <a:ext cx="889000" cy="5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60246</xdr:rowOff>
    </xdr:from>
    <xdr:to>
      <xdr:col>11</xdr:col>
      <xdr:colOff>307975</xdr:colOff>
      <xdr:row>36</xdr:row>
      <xdr:rowOff>114539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32446"/>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123068</xdr:rowOff>
    </xdr:from>
    <xdr:to>
      <xdr:col>15</xdr:col>
      <xdr:colOff>231775</xdr:colOff>
      <xdr:row>35</xdr:row>
      <xdr:rowOff>53218</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10426700" y="59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145945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0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191,032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153971</xdr:rowOff>
    </xdr:from>
    <xdr:to>
      <xdr:col>14</xdr:col>
      <xdr:colOff>79375</xdr:colOff>
      <xdr:row>35</xdr:row>
      <xdr:rowOff>84121</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9588500" y="598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100648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4" y="575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182,921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127850</xdr:rowOff>
    </xdr:from>
    <xdr:to>
      <xdr:col>12</xdr:col>
      <xdr:colOff>561975</xdr:colOff>
      <xdr:row>36</xdr:row>
      <xdr:rowOff>58000</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8699500" y="61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74527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4" y="590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9446</xdr:rowOff>
    </xdr:from>
    <xdr:to>
      <xdr:col>11</xdr:col>
      <xdr:colOff>358775</xdr:colOff>
      <xdr:row>36</xdr:row>
      <xdr:rowOff>111046</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7810500" y="618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127573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4" y="595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130,854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63739</xdr:rowOff>
    </xdr:from>
    <xdr:to>
      <xdr:col>10</xdr:col>
      <xdr:colOff>155575</xdr:colOff>
      <xdr:row>36</xdr:row>
      <xdr:rowOff>165339</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6921500" y="6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10416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4" y="601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52501</xdr:rowOff>
    </xdr:from>
    <xdr:to>
      <xdr:col>15</xdr:col>
      <xdr:colOff>180340</xdr:colOff>
      <xdr:row>58</xdr:row>
      <xdr:rowOff>74231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67901"/>
          <a:ext cx="1270" cy="1050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78058</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58</xdr:row>
      <xdr:rowOff>74231</xdr:rowOff>
    </xdr:from>
    <xdr:to>
      <xdr:col>15</xdr:col>
      <xdr:colOff>269875</xdr:colOff>
      <xdr:row>58</xdr:row>
      <xdr:rowOff>74231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170628</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7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52</xdr:row>
      <xdr:rowOff>52501</xdr:rowOff>
    </xdr:from>
    <xdr:to>
      <xdr:col>15</xdr:col>
      <xdr:colOff>269875</xdr:colOff>
      <xdr:row>52</xdr:row>
      <xdr:rowOff>52501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140598</xdr:rowOff>
    </xdr:from>
    <xdr:to>
      <xdr:col>15</xdr:col>
      <xdr:colOff>180975</xdr:colOff>
      <xdr:row>55</xdr:row>
      <xdr:rowOff>156463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570348"/>
          <a:ext cx="8382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24195</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53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45768</xdr:rowOff>
    </xdr:from>
    <xdr:to>
      <xdr:col>15</xdr:col>
      <xdr:colOff>231775</xdr:colOff>
      <xdr:row>56</xdr:row>
      <xdr:rowOff>147368</xdr:rowOff>
    </xdr:to>
    <xdr:sp macro="" textlink="">
      <xdr:nvSpPr>
        <xdr:cNvPr id="348" name="フローチャート : 判断 347">
          <a:extLst>
            <a:ext uri="{FF2B5EF4-FFF2-40B4-BE49-F238E27FC236}">
              <a16:creationId xmlns:a16="http://schemas.microsoft.com/office/drawing/2014/main" id="{00000000-0008-0000-0600-00005C010000}"/>
            </a:ext>
          </a:extLst>
        </xdr:cNvPr>
        <xdr:cNvSpPr/>
      </xdr:nvSpPr>
      <xdr:spPr>
        <a:xfrm>
          <a:off x="10426700" y="96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51335</xdr:rowOff>
    </xdr:from>
    <xdr:to>
      <xdr:col>14</xdr:col>
      <xdr:colOff>28575</xdr:colOff>
      <xdr:row>55</xdr:row>
      <xdr:rowOff>156463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138185"/>
          <a:ext cx="889000" cy="44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61027</xdr:rowOff>
    </xdr:from>
    <xdr:to>
      <xdr:col>14</xdr:col>
      <xdr:colOff>79375</xdr:colOff>
      <xdr:row>56</xdr:row>
      <xdr:rowOff>162627</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9588500" y="966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153754</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4" y="975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169397</xdr:rowOff>
    </xdr:from>
    <xdr:to>
      <xdr:col>12</xdr:col>
      <xdr:colOff>511175</xdr:colOff>
      <xdr:row>53</xdr:row>
      <xdr:rowOff>51335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8741897"/>
          <a:ext cx="889000" cy="39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30207</xdr:rowOff>
    </xdr:from>
    <xdr:to>
      <xdr:col>12</xdr:col>
      <xdr:colOff>561975</xdr:colOff>
      <xdr:row>56</xdr:row>
      <xdr:rowOff>131807</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8699500" y="96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122934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4" y="972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169397</xdr:rowOff>
    </xdr:from>
    <xdr:to>
      <xdr:col>11</xdr:col>
      <xdr:colOff>307975</xdr:colOff>
      <xdr:row>54</xdr:row>
      <xdr:rowOff>16576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8741897"/>
          <a:ext cx="889000" cy="5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32694</xdr:rowOff>
    </xdr:from>
    <xdr:to>
      <xdr:col>11</xdr:col>
      <xdr:colOff>358775</xdr:colOff>
      <xdr:row>56</xdr:row>
      <xdr:rowOff>134294</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7810500" y="963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125421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4" y="972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96579</xdr:rowOff>
    </xdr:from>
    <xdr:to>
      <xdr:col>10</xdr:col>
      <xdr:colOff>155575</xdr:colOff>
      <xdr:row>57</xdr:row>
      <xdr:rowOff>26729</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6921500" y="96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17856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4" y="979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89798</xdr:rowOff>
    </xdr:from>
    <xdr:to>
      <xdr:col>15</xdr:col>
      <xdr:colOff>231775</xdr:colOff>
      <xdr:row>56</xdr:row>
      <xdr:rowOff>19948</xdr:rowOff>
    </xdr:to>
    <xdr:sp macro="" textlink="">
      <xdr:nvSpPr>
        <xdr:cNvPr id="365" name="円/楕円 364">
          <a:extLst>
            <a:ext uri="{FF2B5EF4-FFF2-40B4-BE49-F238E27FC236}">
              <a16:creationId xmlns:a16="http://schemas.microsoft.com/office/drawing/2014/main" id="{00000000-0008-0000-0600-00006D010000}"/>
            </a:ext>
          </a:extLst>
        </xdr:cNvPr>
        <xdr:cNvSpPr/>
      </xdr:nvSpPr>
      <xdr:spPr>
        <a:xfrm>
          <a:off x="10426700" y="951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112675</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7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224,607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105663</xdr:rowOff>
    </xdr:from>
    <xdr:to>
      <xdr:col>14</xdr:col>
      <xdr:colOff>79375</xdr:colOff>
      <xdr:row>56</xdr:row>
      <xdr:rowOff>35813</xdr:rowOff>
    </xdr:to>
    <xdr:sp macro="" textlink="">
      <xdr:nvSpPr>
        <xdr:cNvPr id="367" name="円/楕円 366">
          <a:extLst>
            <a:ext uri="{FF2B5EF4-FFF2-40B4-BE49-F238E27FC236}">
              <a16:creationId xmlns:a16="http://schemas.microsoft.com/office/drawing/2014/main" id="{00000000-0008-0000-0600-00006F010000}"/>
            </a:ext>
          </a:extLst>
        </xdr:cNvPr>
        <xdr:cNvSpPr/>
      </xdr:nvSpPr>
      <xdr:spPr>
        <a:xfrm>
          <a:off x="9588500" y="953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52340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4" y="931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217,667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535</xdr:rowOff>
    </xdr:from>
    <xdr:to>
      <xdr:col>12</xdr:col>
      <xdr:colOff>561975</xdr:colOff>
      <xdr:row>53</xdr:row>
      <xdr:rowOff>102135</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8699500" y="90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118662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4" y="8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413,655</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118597</xdr:rowOff>
    </xdr:from>
    <xdr:to>
      <xdr:col>11</xdr:col>
      <xdr:colOff>358775</xdr:colOff>
      <xdr:row>51</xdr:row>
      <xdr:rowOff>48747</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7810500" y="86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65274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4" y="846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587,009</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137226</xdr:rowOff>
    </xdr:from>
    <xdr:to>
      <xdr:col>10</xdr:col>
      <xdr:colOff>155575</xdr:colOff>
      <xdr:row>54</xdr:row>
      <xdr:rowOff>67376</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6921500" y="922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83903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4" y="899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21487</xdr:rowOff>
    </xdr:from>
    <xdr:to>
      <xdr:col>15</xdr:col>
      <xdr:colOff>180340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708787"/>
          <a:ext cx="1270" cy="880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139614</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48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74</xdr:row>
      <xdr:rowOff>21487</xdr:rowOff>
    </xdr:from>
    <xdr:to>
      <xdr:col>15</xdr:col>
      <xdr:colOff>269875</xdr:colOff>
      <xdr:row>74</xdr:row>
      <xdr:rowOff>21487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708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123081</xdr:rowOff>
    </xdr:from>
    <xdr:to>
      <xdr:col>15</xdr:col>
      <xdr:colOff>180975</xdr:colOff>
      <xdr:row>75</xdr:row>
      <xdr:rowOff>145476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981831"/>
          <a:ext cx="838200" cy="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105922</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07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127495</xdr:rowOff>
    </xdr:from>
    <xdr:to>
      <xdr:col>15</xdr:col>
      <xdr:colOff>231775</xdr:colOff>
      <xdr:row>78</xdr:row>
      <xdr:rowOff>57645</xdr:rowOff>
    </xdr:to>
    <xdr:sp macro="" textlink="">
      <xdr:nvSpPr>
        <xdr:cNvPr id="405" name="フローチャート : 判断 404">
          <a:extLst>
            <a:ext uri="{FF2B5EF4-FFF2-40B4-BE49-F238E27FC236}">
              <a16:creationId xmlns:a16="http://schemas.microsoft.com/office/drawing/2014/main" id="{00000000-0008-0000-0600-000095010000}"/>
            </a:ext>
          </a:extLst>
        </xdr:cNvPr>
        <xdr:cNvSpPr/>
      </xdr:nvSpPr>
      <xdr:spPr>
        <a:xfrm>
          <a:off x="10426700" y="1332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70316</xdr:rowOff>
    </xdr:from>
    <xdr:to>
      <xdr:col>14</xdr:col>
      <xdr:colOff>28575</xdr:colOff>
      <xdr:row>75</xdr:row>
      <xdr:rowOff>123081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243266"/>
          <a:ext cx="889000" cy="73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67579</xdr:rowOff>
    </xdr:from>
    <xdr:to>
      <xdr:col>14</xdr:col>
      <xdr:colOff>79375</xdr:colOff>
      <xdr:row>77</xdr:row>
      <xdr:rowOff>169179</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95885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160306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55918</xdr:rowOff>
    </xdr:from>
    <xdr:to>
      <xdr:col>12</xdr:col>
      <xdr:colOff>561975</xdr:colOff>
      <xdr:row>77</xdr:row>
      <xdr:rowOff>157518</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8699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148645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94676</xdr:rowOff>
    </xdr:from>
    <xdr:to>
      <xdr:col>15</xdr:col>
      <xdr:colOff>231775</xdr:colOff>
      <xdr:row>76</xdr:row>
      <xdr:rowOff>24826</xdr:rowOff>
    </xdr:to>
    <xdr:sp macro="" textlink="">
      <xdr:nvSpPr>
        <xdr:cNvPr id="416" name="円/楕円 415">
          <a:extLst>
            <a:ext uri="{FF2B5EF4-FFF2-40B4-BE49-F238E27FC236}">
              <a16:creationId xmlns:a16="http://schemas.microsoft.com/office/drawing/2014/main" id="{00000000-0008-0000-0600-0000A0010000}"/>
            </a:ext>
          </a:extLst>
        </xdr:cNvPr>
        <xdr:cNvSpPr/>
      </xdr:nvSpPr>
      <xdr:spPr>
        <a:xfrm>
          <a:off x="10426700" y="129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117553</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8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153,484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72281</xdr:rowOff>
    </xdr:from>
    <xdr:to>
      <xdr:col>14</xdr:col>
      <xdr:colOff>79375</xdr:colOff>
      <xdr:row>76</xdr:row>
      <xdr:rowOff>2431</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9588500" y="129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18958</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4" y="1270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159,362</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19516</xdr:rowOff>
    </xdr:from>
    <xdr:to>
      <xdr:col>12</xdr:col>
      <xdr:colOff>561975</xdr:colOff>
      <xdr:row>71</xdr:row>
      <xdr:rowOff>121116</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8699500" y="1219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137643</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4" y="1196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22378</xdr:rowOff>
    </xdr:from>
    <xdr:to>
      <xdr:col>15</xdr:col>
      <xdr:colOff>180975</xdr:colOff>
      <xdr:row>97</xdr:row>
      <xdr:rowOff>44576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639300" y="16653028"/>
          <a:ext cx="838200" cy="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0" name="フローチャート : 判断 449">
          <a:extLst>
            <a:ext uri="{FF2B5EF4-FFF2-40B4-BE49-F238E27FC236}">
              <a16:creationId xmlns:a16="http://schemas.microsoft.com/office/drawing/2014/main" id="{00000000-0008-0000-0600-0000C2010000}"/>
            </a:ext>
          </a:extLst>
        </xdr:cNvPr>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34799</xdr:rowOff>
    </xdr:from>
    <xdr:to>
      <xdr:col>14</xdr:col>
      <xdr:colOff>28575</xdr:colOff>
      <xdr:row>97</xdr:row>
      <xdr:rowOff>44576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665449"/>
          <a:ext cx="889000" cy="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143028</xdr:rowOff>
    </xdr:from>
    <xdr:to>
      <xdr:col>15</xdr:col>
      <xdr:colOff>231775</xdr:colOff>
      <xdr:row>97</xdr:row>
      <xdr:rowOff>73178</xdr:rowOff>
    </xdr:to>
    <xdr:sp macro="" textlink="">
      <xdr:nvSpPr>
        <xdr:cNvPr id="461" name="円/楕円 460">
          <a:extLst>
            <a:ext uri="{FF2B5EF4-FFF2-40B4-BE49-F238E27FC236}">
              <a16:creationId xmlns:a16="http://schemas.microsoft.com/office/drawing/2014/main" id="{00000000-0008-0000-0600-0000CD010000}"/>
            </a:ext>
          </a:extLst>
        </xdr:cNvPr>
        <xdr:cNvSpPr/>
      </xdr:nvSpPr>
      <xdr:spPr>
        <a:xfrm>
          <a:off x="10426700" y="166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121455</xdr:rowOff>
    </xdr:from>
    <xdr:ext cx="534377" cy="259045"/>
    <xdr:sp macro="" textlink="">
      <xdr:nvSpPr>
        <xdr:cNvPr id="462" name="普通建設事業費 （ うち更新整備　）該当値テキスト">
          <a:extLst>
            <a:ext uri="{FF2B5EF4-FFF2-40B4-BE49-F238E27FC236}">
              <a16:creationId xmlns:a16="http://schemas.microsoft.com/office/drawing/2014/main" id="{00000000-0008-0000-0600-0000CE010000}"/>
            </a:ext>
          </a:extLst>
        </xdr:cNvPr>
        <xdr:cNvSpPr txBox="1"/>
      </xdr:nvSpPr>
      <xdr:spPr>
        <a:xfrm>
          <a:off x="10528300" y="1658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63,161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165226</xdr:rowOff>
    </xdr:from>
    <xdr:to>
      <xdr:col>14</xdr:col>
      <xdr:colOff>79375</xdr:colOff>
      <xdr:row>97</xdr:row>
      <xdr:rowOff>95376</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9588500" y="1662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86503</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1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155449</xdr:rowOff>
    </xdr:from>
    <xdr:to>
      <xdr:col>12</xdr:col>
      <xdr:colOff>561975</xdr:colOff>
      <xdr:row>97</xdr:row>
      <xdr:rowOff>85599</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8699500" y="166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76726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a:extLst>
            <a:ext uri="{FF2B5EF4-FFF2-40B4-BE49-F238E27FC236}">
              <a16:creationId xmlns:a16="http://schemas.microsoft.com/office/drawing/2014/main" id="{00000000-0008-0000-0600-0000E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3" name="災害復旧事業費最大値テキスト">
          <a:extLst>
            <a:ext uri="{FF2B5EF4-FFF2-40B4-BE49-F238E27FC236}">
              <a16:creationId xmlns:a16="http://schemas.microsoft.com/office/drawing/2014/main" id="{00000000-0008-0000-0600-0000ED010000}"/>
            </a:ext>
          </a:extLst>
        </xdr:cNvPr>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57556</xdr:rowOff>
    </xdr:from>
    <xdr:to>
      <xdr:col>23</xdr:col>
      <xdr:colOff>517525</xdr:colOff>
      <xdr:row>39</xdr:row>
      <xdr:rowOff>37470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5481300" y="6572656"/>
          <a:ext cx="838200" cy="15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6" name="災害復旧事業費平均値テキスト">
          <a:extLst>
            <a:ext uri="{FF2B5EF4-FFF2-40B4-BE49-F238E27FC236}">
              <a16:creationId xmlns:a16="http://schemas.microsoft.com/office/drawing/2014/main" id="{00000000-0008-0000-0600-0000F0010000}"/>
            </a:ext>
          </a:extLst>
        </xdr:cNvPr>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7" name="フローチャート : 判断 496">
          <a:extLst>
            <a:ext uri="{FF2B5EF4-FFF2-40B4-BE49-F238E27FC236}">
              <a16:creationId xmlns:a16="http://schemas.microsoft.com/office/drawing/2014/main" id="{00000000-0008-0000-0600-0000F1010000}"/>
            </a:ext>
          </a:extLst>
        </xdr:cNvPr>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37470</xdr:rowOff>
    </xdr:from>
    <xdr:to>
      <xdr:col>22</xdr:col>
      <xdr:colOff>365125</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4592300" y="6724020"/>
          <a:ext cx="889000" cy="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6756</xdr:rowOff>
    </xdr:from>
    <xdr:to>
      <xdr:col>23</xdr:col>
      <xdr:colOff>568325</xdr:colOff>
      <xdr:row>38</xdr:row>
      <xdr:rowOff>108356</xdr:rowOff>
    </xdr:to>
    <xdr:sp macro="" textlink="">
      <xdr:nvSpPr>
        <xdr:cNvPr id="514" name="円/楕円 513">
          <a:extLst>
            <a:ext uri="{FF2B5EF4-FFF2-40B4-BE49-F238E27FC236}">
              <a16:creationId xmlns:a16="http://schemas.microsoft.com/office/drawing/2014/main" id="{00000000-0008-0000-0600-000002020000}"/>
            </a:ext>
          </a:extLst>
        </xdr:cNvPr>
        <xdr:cNvSpPr/>
      </xdr:nvSpPr>
      <xdr:spPr>
        <a:xfrm>
          <a:off x="16268700" y="65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29634</xdr:rowOff>
    </xdr:from>
    <xdr:ext cx="534377" cy="259045"/>
    <xdr:sp macro="" textlink="">
      <xdr:nvSpPr>
        <xdr:cNvPr id="515" name="災害復旧事業費該当値テキスト">
          <a:extLst>
            <a:ext uri="{FF2B5EF4-FFF2-40B4-BE49-F238E27FC236}">
              <a16:creationId xmlns:a16="http://schemas.microsoft.com/office/drawing/2014/main" id="{00000000-0008-0000-0600-000003020000}"/>
            </a:ext>
          </a:extLst>
        </xdr:cNvPr>
        <xdr:cNvSpPr txBox="1"/>
      </xdr:nvSpPr>
      <xdr:spPr>
        <a:xfrm>
          <a:off x="16370300" y="63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158120</xdr:rowOff>
    </xdr:from>
    <xdr:to>
      <xdr:col>22</xdr:col>
      <xdr:colOff>415925</xdr:colOff>
      <xdr:row>39</xdr:row>
      <xdr:rowOff>88270</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5430500" y="66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79397</xdr:rowOff>
    </xdr:from>
    <xdr:ext cx="378565"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2017" y="676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48" name="失業対策事業費最小値テキスト">
          <a:extLst>
            <a:ext uri="{FF2B5EF4-FFF2-40B4-BE49-F238E27FC236}">
              <a16:creationId xmlns:a16="http://schemas.microsoft.com/office/drawing/2014/main" id="{00000000-0008-0000-0600-000024020000}"/>
            </a:ext>
          </a:extLst>
        </xdr:cNvPr>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0" name="失業対策事業費最大値テキスト">
          <a:extLst>
            <a:ext uri="{FF2B5EF4-FFF2-40B4-BE49-F238E27FC236}">
              <a16:creationId xmlns:a16="http://schemas.microsoft.com/office/drawing/2014/main" id="{00000000-0008-0000-0600-000026020000}"/>
            </a:ext>
          </a:extLst>
        </xdr:cNvPr>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3" name="失業対策事業費平均値テキスト">
          <a:extLst>
            <a:ext uri="{FF2B5EF4-FFF2-40B4-BE49-F238E27FC236}">
              <a16:creationId xmlns:a16="http://schemas.microsoft.com/office/drawing/2014/main" id="{00000000-0008-0000-0600-000029020000}"/>
            </a:ext>
          </a:extLst>
        </xdr:cNvPr>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2" name="フローチャート : 判断 561">
          <a:extLst>
            <a:ext uri="{FF2B5EF4-FFF2-40B4-BE49-F238E27FC236}">
              <a16:creationId xmlns:a16="http://schemas.microsoft.com/office/drawing/2014/main" id="{00000000-0008-0000-0600-000032020000}"/>
            </a:ext>
          </a:extLst>
        </xdr:cNvPr>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1" name="円/楕円 570">
          <a:extLst>
            <a:ext uri="{FF2B5EF4-FFF2-40B4-BE49-F238E27FC236}">
              <a16:creationId xmlns:a16="http://schemas.microsoft.com/office/drawing/2014/main" id="{00000000-0008-0000-0600-00003B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2" name="失業対策事業費該当値テキスト">
          <a:extLst>
            <a:ext uri="{FF2B5EF4-FFF2-40B4-BE49-F238E27FC236}">
              <a16:creationId xmlns:a16="http://schemas.microsoft.com/office/drawing/2014/main" id="{00000000-0008-0000-0600-00003C020000}"/>
            </a:ext>
          </a:extLst>
        </xdr:cNvPr>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161298</xdr:rowOff>
    </xdr:from>
    <xdr:to>
      <xdr:col>23</xdr:col>
      <xdr:colOff>517525</xdr:colOff>
      <xdr:row>75</xdr:row>
      <xdr:rowOff>133171</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5481300" y="12848598"/>
          <a:ext cx="838200" cy="14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09" name="フローチャート : 判断 608">
          <a:extLst>
            <a:ext uri="{FF2B5EF4-FFF2-40B4-BE49-F238E27FC236}">
              <a16:creationId xmlns:a16="http://schemas.microsoft.com/office/drawing/2014/main" id="{00000000-0008-0000-0600-000061020000}"/>
            </a:ext>
          </a:extLst>
        </xdr:cNvPr>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133171</xdr:rowOff>
    </xdr:from>
    <xdr:to>
      <xdr:col>22</xdr:col>
      <xdr:colOff>365125</xdr:colOff>
      <xdr:row>76</xdr:row>
      <xdr:rowOff>51876</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4592300" y="12991921"/>
          <a:ext cx="889000" cy="9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51876</xdr:rowOff>
    </xdr:from>
    <xdr:to>
      <xdr:col>21</xdr:col>
      <xdr:colOff>161925</xdr:colOff>
      <xdr:row>76</xdr:row>
      <xdr:rowOff>93225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3703300" y="13082076"/>
          <a:ext cx="889000" cy="4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93225</xdr:rowOff>
    </xdr:from>
    <xdr:to>
      <xdr:col>19</xdr:col>
      <xdr:colOff>644525</xdr:colOff>
      <xdr:row>76</xdr:row>
      <xdr:rowOff>135741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2814300" y="13123425"/>
          <a:ext cx="889000" cy="4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110498</xdr:rowOff>
    </xdr:from>
    <xdr:to>
      <xdr:col>23</xdr:col>
      <xdr:colOff>568325</xdr:colOff>
      <xdr:row>75</xdr:row>
      <xdr:rowOff>40648</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6268700" y="1279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133375</xdr:rowOff>
    </xdr:from>
    <xdr:ext cx="599010"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264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145,276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82371</xdr:rowOff>
    </xdr:from>
    <xdr:to>
      <xdr:col>22</xdr:col>
      <xdr:colOff>415925</xdr:colOff>
      <xdr:row>76</xdr:row>
      <xdr:rowOff>12520</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5430500" y="129411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29048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4" y="1271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113,928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1076</xdr:rowOff>
    </xdr:from>
    <xdr:to>
      <xdr:col>21</xdr:col>
      <xdr:colOff>212725</xdr:colOff>
      <xdr:row>76</xdr:row>
      <xdr:rowOff>102676</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4541500" y="130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93803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12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94,209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42425</xdr:rowOff>
    </xdr:from>
    <xdr:to>
      <xdr:col>20</xdr:col>
      <xdr:colOff>9525</xdr:colOff>
      <xdr:row>76</xdr:row>
      <xdr:rowOff>144025</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3652500" y="130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135152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85,165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84941</xdr:rowOff>
    </xdr:from>
    <xdr:to>
      <xdr:col>18</xdr:col>
      <xdr:colOff>492125</xdr:colOff>
      <xdr:row>77</xdr:row>
      <xdr:rowOff>15091</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2763500" y="131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6218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0" name="積立金最小値テキスト">
          <a:extLst>
            <a:ext uri="{FF2B5EF4-FFF2-40B4-BE49-F238E27FC236}">
              <a16:creationId xmlns:a16="http://schemas.microsoft.com/office/drawing/2014/main" id="{00000000-0008-0000-0600-000094020000}"/>
            </a:ext>
          </a:extLst>
        </xdr:cNvPr>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2" name="積立金最大値テキスト">
          <a:extLst>
            <a:ext uri="{FF2B5EF4-FFF2-40B4-BE49-F238E27FC236}">
              <a16:creationId xmlns:a16="http://schemas.microsoft.com/office/drawing/2014/main" id="{00000000-0008-0000-0600-000096020000}"/>
            </a:ext>
          </a:extLst>
        </xdr:cNvPr>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74499</xdr:rowOff>
    </xdr:from>
    <xdr:to>
      <xdr:col>23</xdr:col>
      <xdr:colOff>517525</xdr:colOff>
      <xdr:row>98</xdr:row>
      <xdr:rowOff>114664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5481300" y="16876599"/>
          <a:ext cx="8382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5" name="積立金平均値テキスト">
          <a:extLst>
            <a:ext uri="{FF2B5EF4-FFF2-40B4-BE49-F238E27FC236}">
              <a16:creationId xmlns:a16="http://schemas.microsoft.com/office/drawing/2014/main" id="{00000000-0008-0000-0600-000099020000}"/>
            </a:ext>
          </a:extLst>
        </xdr:cNvPr>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6" name="フローチャート : 判断 665">
          <a:extLst>
            <a:ext uri="{FF2B5EF4-FFF2-40B4-BE49-F238E27FC236}">
              <a16:creationId xmlns:a16="http://schemas.microsoft.com/office/drawing/2014/main" id="{00000000-0008-0000-0600-00009A020000}"/>
            </a:ext>
          </a:extLst>
        </xdr:cNvPr>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74499</xdr:rowOff>
    </xdr:from>
    <xdr:to>
      <xdr:col>22</xdr:col>
      <xdr:colOff>365125</xdr:colOff>
      <xdr:row>98</xdr:row>
      <xdr:rowOff>155142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4592300" y="16876599"/>
          <a:ext cx="889000" cy="8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115708</xdr:rowOff>
    </xdr:from>
    <xdr:to>
      <xdr:col>21</xdr:col>
      <xdr:colOff>161925</xdr:colOff>
      <xdr:row>98</xdr:row>
      <xdr:rowOff>155142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3703300" y="16746358"/>
          <a:ext cx="889000" cy="2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148940</xdr:rowOff>
    </xdr:from>
    <xdr:to>
      <xdr:col>19</xdr:col>
      <xdr:colOff>644525</xdr:colOff>
      <xdr:row>97</xdr:row>
      <xdr:rowOff>115708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814300" y="16608140"/>
          <a:ext cx="889000" cy="13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63864</xdr:rowOff>
    </xdr:from>
    <xdr:to>
      <xdr:col>23</xdr:col>
      <xdr:colOff>568325</xdr:colOff>
      <xdr:row>98</xdr:row>
      <xdr:rowOff>165464</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6268700" y="168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150241</xdr:rowOff>
    </xdr:from>
    <xdr:ext cx="534377" cy="259045"/>
    <xdr:sp macro="" textlink="">
      <xdr:nvSpPr>
        <xdr:cNvPr id="684" name="積立金該当値テキスト">
          <a:extLst>
            <a:ext uri="{FF2B5EF4-FFF2-40B4-BE49-F238E27FC236}">
              <a16:creationId xmlns:a16="http://schemas.microsoft.com/office/drawing/2014/main" id="{00000000-0008-0000-0600-0000AC020000}"/>
            </a:ext>
          </a:extLst>
        </xdr:cNvPr>
        <xdr:cNvSpPr txBox="1"/>
      </xdr:nvSpPr>
      <xdr:spPr>
        <a:xfrm>
          <a:off x="16370300" y="1678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23699</xdr:rowOff>
    </xdr:from>
    <xdr:to>
      <xdr:col>22</xdr:col>
      <xdr:colOff>415925</xdr:colOff>
      <xdr:row>98</xdr:row>
      <xdr:rowOff>125299</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5430500" y="168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116426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104342</xdr:rowOff>
    </xdr:from>
    <xdr:to>
      <xdr:col>21</xdr:col>
      <xdr:colOff>212725</xdr:colOff>
      <xdr:row>99</xdr:row>
      <xdr:rowOff>34492</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4541500" y="169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25619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9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64908</xdr:rowOff>
    </xdr:from>
    <xdr:to>
      <xdr:col>20</xdr:col>
      <xdr:colOff>9525</xdr:colOff>
      <xdr:row>97</xdr:row>
      <xdr:rowOff>166508</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3652500" y="166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11585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7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98140</xdr:rowOff>
    </xdr:from>
    <xdr:to>
      <xdr:col>18</xdr:col>
      <xdr:colOff>492125</xdr:colOff>
      <xdr:row>97</xdr:row>
      <xdr:rowOff>28290</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2763500" y="165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44817</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14794" y="163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a:extLst>
            <a:ext uri="{FF2B5EF4-FFF2-40B4-BE49-F238E27FC236}">
              <a16:creationId xmlns:a16="http://schemas.microsoft.com/office/drawing/2014/main" id="{00000000-0008-0000-0600-0000C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7" name="投資及び出資金最大値テキスト">
          <a:extLst>
            <a:ext uri="{FF2B5EF4-FFF2-40B4-BE49-F238E27FC236}">
              <a16:creationId xmlns:a16="http://schemas.microsoft.com/office/drawing/2014/main" id="{00000000-0008-0000-0600-0000CD020000}"/>
            </a:ext>
          </a:extLst>
        </xdr:cNvPr>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0" name="投資及び出資金平均値テキスト">
          <a:extLst>
            <a:ext uri="{FF2B5EF4-FFF2-40B4-BE49-F238E27FC236}">
              <a16:creationId xmlns:a16="http://schemas.microsoft.com/office/drawing/2014/main" id="{00000000-0008-0000-0600-0000D0020000}"/>
            </a:ext>
          </a:extLst>
        </xdr:cNvPr>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1" name="フローチャート : 判断 720">
          <a:extLst>
            <a:ext uri="{FF2B5EF4-FFF2-40B4-BE49-F238E27FC236}">
              <a16:creationId xmlns:a16="http://schemas.microsoft.com/office/drawing/2014/main" id="{00000000-0008-0000-0600-0000D1020000}"/>
            </a:ext>
          </a:extLst>
        </xdr:cNvPr>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a:extLst>
            <a:ext uri="{FF2B5EF4-FFF2-40B4-BE49-F238E27FC236}">
              <a16:creationId xmlns:a16="http://schemas.microsoft.com/office/drawing/2014/main" id="{00000000-0008-0000-0600-0000E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a:extLst>
            <a:ext uri="{FF2B5EF4-FFF2-40B4-BE49-F238E27FC236}">
              <a16:creationId xmlns:a16="http://schemas.microsoft.com/office/drawing/2014/main" id="{00000000-0008-0000-0600-00000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4" name="貸付金最大値テキスト">
          <a:extLst>
            <a:ext uri="{FF2B5EF4-FFF2-40B4-BE49-F238E27FC236}">
              <a16:creationId xmlns:a16="http://schemas.microsoft.com/office/drawing/2014/main" id="{00000000-0008-0000-0600-000006030000}"/>
            </a:ext>
          </a:extLst>
        </xdr:cNvPr>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5702</xdr:rowOff>
    </xdr:from>
    <xdr:to>
      <xdr:col>32</xdr:col>
      <xdr:colOff>187325</xdr:colOff>
      <xdr:row>57</xdr:row>
      <xdr:rowOff>5779</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1323300" y="9606902"/>
          <a:ext cx="838200" cy="17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7" name="貸付金平均値テキスト">
          <a:extLst>
            <a:ext uri="{FF2B5EF4-FFF2-40B4-BE49-F238E27FC236}">
              <a16:creationId xmlns:a16="http://schemas.microsoft.com/office/drawing/2014/main" id="{00000000-0008-0000-0600-000009030000}"/>
            </a:ext>
          </a:extLst>
        </xdr:cNvPr>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160350</xdr:rowOff>
    </xdr:from>
    <xdr:to>
      <xdr:col>31</xdr:col>
      <xdr:colOff>34925</xdr:colOff>
      <xdr:row>57</xdr:row>
      <xdr:rowOff>5779</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0434300" y="9761550"/>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160350</xdr:rowOff>
    </xdr:from>
    <xdr:to>
      <xdr:col>29</xdr:col>
      <xdr:colOff>517525</xdr:colOff>
      <xdr:row>56</xdr:row>
      <xdr:rowOff>165151</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9545300" y="976155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32313</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0199427"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165151</xdr:rowOff>
    </xdr:from>
    <xdr:to>
      <xdr:col>28</xdr:col>
      <xdr:colOff>314325</xdr:colOff>
      <xdr:row>57</xdr:row>
      <xdr:rowOff>50470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8656300" y="9766351"/>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56011</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310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41648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421427"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126352</xdr:rowOff>
    </xdr:from>
    <xdr:to>
      <xdr:col>32</xdr:col>
      <xdr:colOff>238125</xdr:colOff>
      <xdr:row>56</xdr:row>
      <xdr:rowOff>56502</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22110700" y="955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149229</xdr:rowOff>
    </xdr:from>
    <xdr:ext cx="534377" cy="259045"/>
    <xdr:sp macro="" textlink="">
      <xdr:nvSpPr>
        <xdr:cNvPr id="796" name="貸付金該当値テキスト">
          <a:extLst>
            <a:ext uri="{FF2B5EF4-FFF2-40B4-BE49-F238E27FC236}">
              <a16:creationId xmlns:a16="http://schemas.microsoft.com/office/drawing/2014/main" id="{00000000-0008-0000-0600-00001C030000}"/>
            </a:ext>
          </a:extLst>
        </xdr:cNvPr>
        <xdr:cNvSpPr txBox="1"/>
      </xdr:nvSpPr>
      <xdr:spPr>
        <a:xfrm>
          <a:off x="22212300" y="940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126429</xdr:rowOff>
    </xdr:from>
    <xdr:to>
      <xdr:col>31</xdr:col>
      <xdr:colOff>85725</xdr:colOff>
      <xdr:row>57</xdr:row>
      <xdr:rowOff>56579</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1272500" y="97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73106</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56111" y="95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109550</xdr:rowOff>
    </xdr:from>
    <xdr:to>
      <xdr:col>29</xdr:col>
      <xdr:colOff>568325</xdr:colOff>
      <xdr:row>57</xdr:row>
      <xdr:rowOff>39700</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20383500" y="97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56227</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67111" y="94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114351</xdr:rowOff>
    </xdr:from>
    <xdr:to>
      <xdr:col>28</xdr:col>
      <xdr:colOff>365125</xdr:colOff>
      <xdr:row>57</xdr:row>
      <xdr:rowOff>44501</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19494500" y="971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61028</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94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171120</xdr:rowOff>
    </xdr:from>
    <xdr:to>
      <xdr:col>27</xdr:col>
      <xdr:colOff>161925</xdr:colOff>
      <xdr:row>57</xdr:row>
      <xdr:rowOff>101270</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18605500" y="97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117797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7" y="95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1" name="繰出金最小値テキスト">
          <a:extLst>
            <a:ext uri="{FF2B5EF4-FFF2-40B4-BE49-F238E27FC236}">
              <a16:creationId xmlns:a16="http://schemas.microsoft.com/office/drawing/2014/main" id="{00000000-0008-0000-0600-00003F030000}"/>
            </a:ext>
          </a:extLst>
        </xdr:cNvPr>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3" name="繰出金最大値テキスト">
          <a:extLst>
            <a:ext uri="{FF2B5EF4-FFF2-40B4-BE49-F238E27FC236}">
              <a16:creationId xmlns:a16="http://schemas.microsoft.com/office/drawing/2014/main" id="{00000000-0008-0000-0600-000041030000}"/>
            </a:ext>
          </a:extLst>
        </xdr:cNvPr>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71653</xdr:rowOff>
    </xdr:from>
    <xdr:to>
      <xdr:col>32</xdr:col>
      <xdr:colOff>187325</xdr:colOff>
      <xdr:row>78</xdr:row>
      <xdr:rowOff>122391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1323300" y="13444753"/>
          <a:ext cx="8382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6" name="繰出金平均値テキスト">
          <a:extLst>
            <a:ext uri="{FF2B5EF4-FFF2-40B4-BE49-F238E27FC236}">
              <a16:creationId xmlns:a16="http://schemas.microsoft.com/office/drawing/2014/main" id="{00000000-0008-0000-0600-000044030000}"/>
            </a:ext>
          </a:extLst>
        </xdr:cNvPr>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148419</xdr:rowOff>
    </xdr:from>
    <xdr:to>
      <xdr:col>31</xdr:col>
      <xdr:colOff>34925</xdr:colOff>
      <xdr:row>78</xdr:row>
      <xdr:rowOff>122391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0434300" y="13350069"/>
          <a:ext cx="889000" cy="1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117407</xdr:rowOff>
    </xdr:from>
    <xdr:to>
      <xdr:col>29</xdr:col>
      <xdr:colOff>517525</xdr:colOff>
      <xdr:row>77</xdr:row>
      <xdr:rowOff>148419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9545300" y="13319057"/>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117407</xdr:rowOff>
    </xdr:from>
    <xdr:to>
      <xdr:col>28</xdr:col>
      <xdr:colOff>314325</xdr:colOff>
      <xdr:row>78</xdr:row>
      <xdr:rowOff>9354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8656300" y="13319057"/>
          <a:ext cx="889000" cy="6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20853</xdr:rowOff>
    </xdr:from>
    <xdr:to>
      <xdr:col>32</xdr:col>
      <xdr:colOff>238125</xdr:colOff>
      <xdr:row>78</xdr:row>
      <xdr:rowOff>122453</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22110700" y="133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107230</xdr:rowOff>
    </xdr:from>
    <xdr:ext cx="534377" cy="259045"/>
    <xdr:sp macro="" textlink="">
      <xdr:nvSpPr>
        <xdr:cNvPr id="855" name="繰出金該当値テキスト">
          <a:extLst>
            <a:ext uri="{FF2B5EF4-FFF2-40B4-BE49-F238E27FC236}">
              <a16:creationId xmlns:a16="http://schemas.microsoft.com/office/drawing/2014/main" id="{00000000-0008-0000-0600-000057030000}"/>
            </a:ext>
          </a:extLst>
        </xdr:cNvPr>
        <xdr:cNvSpPr txBox="1"/>
      </xdr:nvSpPr>
      <xdr:spPr>
        <a:xfrm>
          <a:off x="22212300" y="133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18,251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71591</xdr:rowOff>
    </xdr:from>
    <xdr:to>
      <xdr:col>31</xdr:col>
      <xdr:colOff>85725</xdr:colOff>
      <xdr:row>79</xdr:row>
      <xdr:rowOff>1741</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21272500" y="134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164318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5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97619</xdr:rowOff>
    </xdr:from>
    <xdr:to>
      <xdr:col>29</xdr:col>
      <xdr:colOff>568325</xdr:colOff>
      <xdr:row>78</xdr:row>
      <xdr:rowOff>27769</xdr:rowOff>
    </xdr:to>
    <xdr:sp macro="" textlink="">
      <xdr:nvSpPr>
        <xdr:cNvPr id="858" name="円/楕円 857">
          <a:extLst>
            <a:ext uri="{FF2B5EF4-FFF2-40B4-BE49-F238E27FC236}">
              <a16:creationId xmlns:a16="http://schemas.microsoft.com/office/drawing/2014/main" id="{00000000-0008-0000-0600-00005A030000}"/>
            </a:ext>
          </a:extLst>
        </xdr:cNvPr>
        <xdr:cNvSpPr/>
      </xdr:nvSpPr>
      <xdr:spPr>
        <a:xfrm>
          <a:off x="20383500" y="132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18896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3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66607</xdr:rowOff>
    </xdr:from>
    <xdr:to>
      <xdr:col>28</xdr:col>
      <xdr:colOff>365125</xdr:colOff>
      <xdr:row>77</xdr:row>
      <xdr:rowOff>168207</xdr:rowOff>
    </xdr:to>
    <xdr:sp macro="" textlink="">
      <xdr:nvSpPr>
        <xdr:cNvPr id="860" name="円/楕円 859">
          <a:extLst>
            <a:ext uri="{FF2B5EF4-FFF2-40B4-BE49-F238E27FC236}">
              <a16:creationId xmlns:a16="http://schemas.microsoft.com/office/drawing/2014/main" id="{00000000-0008-0000-0600-00005C030000}"/>
            </a:ext>
          </a:extLst>
        </xdr:cNvPr>
        <xdr:cNvSpPr/>
      </xdr:nvSpPr>
      <xdr:spPr>
        <a:xfrm>
          <a:off x="19494500" y="132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159334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36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130004</xdr:rowOff>
    </xdr:from>
    <xdr:to>
      <xdr:col>27</xdr:col>
      <xdr:colOff>161925</xdr:colOff>
      <xdr:row>78</xdr:row>
      <xdr:rowOff>60154</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18605500" y="133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51281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4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0" name="前年度繰上充用金最小値テキスト">
          <a:extLst>
            <a:ext uri="{FF2B5EF4-FFF2-40B4-BE49-F238E27FC236}">
              <a16:creationId xmlns:a16="http://schemas.microsoft.com/office/drawing/2014/main" id="{00000000-0008-0000-0600-00007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2" name="前年度繰上充用金最大値テキスト">
          <a:extLst>
            <a:ext uri="{FF2B5EF4-FFF2-40B4-BE49-F238E27FC236}">
              <a16:creationId xmlns:a16="http://schemas.microsoft.com/office/drawing/2014/main" id="{00000000-0008-0000-0600-00007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5" name="前年度繰上充用金平均値テキスト">
          <a:extLst>
            <a:ext uri="{FF2B5EF4-FFF2-40B4-BE49-F238E27FC236}">
              <a16:creationId xmlns:a16="http://schemas.microsoft.com/office/drawing/2014/main" id="{00000000-0008-0000-0600-00007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4" name="前年度繰上充用金該当値テキスト">
          <a:extLst>
            <a:ext uri="{FF2B5EF4-FFF2-40B4-BE49-F238E27FC236}">
              <a16:creationId xmlns:a16="http://schemas.microsoft.com/office/drawing/2014/main" id="{00000000-0008-0000-0600-00008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7" name="円/楕円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9" name="円/楕円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ヶ年で実施した新東川小学校整備関連事業に伴い</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度にピークを迎えている。現在も、住民一人当たり</a:t>
          </a:r>
          <a:r>
            <a:rPr kumimoji="1" lang="en-US" altLang="ja-JP" sz="1100">
              <a:solidFill>
                <a:schemeClr val="dk1"/>
              </a:solidFill>
              <a:effectLst/>
              <a:latin typeface="+mn-lt"/>
              <a:ea typeface="+mn-ea"/>
              <a:cs typeface="+mn-cs"/>
            </a:rPr>
            <a:t>224,607</a:t>
          </a:r>
          <a:r>
            <a:rPr kumimoji="1" lang="ja-JP" altLang="ja-JP" sz="1100">
              <a:solidFill>
                <a:schemeClr val="dk1"/>
              </a:solidFill>
              <a:effectLst/>
              <a:latin typeface="+mn-lt"/>
              <a:ea typeface="+mn-ea"/>
              <a:cs typeface="+mn-cs"/>
            </a:rPr>
            <a:t>円と類似団体と比較して一人当たりのコストが高い状況となっているが、これは、辺地対策事業や緊急防災減災事業の増加等によるものであり、普通交付税補填率が大きい起債ため実質公債費率としては大幅に上昇しない。しかしながら、常にプライマリーバランスを考慮し、今後の町づくり計画等に基づき、計画的な事業の取捨選択を徹底していくことで、無駄な事業費の減少を目指し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8,188
7,934
247.30
8,494,282
8,260,178
170,723
3,783,369
11,942,031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81.5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94742</xdr:rowOff>
    </xdr:from>
    <xdr:to>
      <xdr:col>6</xdr:col>
      <xdr:colOff>511175</xdr:colOff>
      <xdr:row>37</xdr:row>
      <xdr:rowOff>74295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66942"/>
          <a:ext cx="838200" cy="1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94742</xdr:rowOff>
    </xdr:from>
    <xdr:to>
      <xdr:col>5</xdr:col>
      <xdr:colOff>358775</xdr:colOff>
      <xdr:row>36</xdr:row>
      <xdr:rowOff>117348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6942"/>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117348</xdr:rowOff>
    </xdr:from>
    <xdr:to>
      <xdr:col>4</xdr:col>
      <xdr:colOff>155575</xdr:colOff>
      <xdr:row>36</xdr:row>
      <xdr:rowOff>141605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89548"/>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141605</xdr:rowOff>
    </xdr:from>
    <xdr:to>
      <xdr:col>2</xdr:col>
      <xdr:colOff>638175</xdr:colOff>
      <xdr:row>36</xdr:row>
      <xdr:rowOff>142494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13805"/>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23495</xdr:rowOff>
    </xdr:from>
    <xdr:to>
      <xdr:col>6</xdr:col>
      <xdr:colOff>561975</xdr:colOff>
      <xdr:row>37</xdr:row>
      <xdr:rowOff>125095</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1922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43942</xdr:rowOff>
    </xdr:from>
    <xdr:to>
      <xdr:col>5</xdr:col>
      <xdr:colOff>409575</xdr:colOff>
      <xdr:row>36</xdr:row>
      <xdr:rowOff>145542</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136669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66548</xdr:rowOff>
    </xdr:from>
    <xdr:to>
      <xdr:col>4</xdr:col>
      <xdr:colOff>206375</xdr:colOff>
      <xdr:row>36</xdr:row>
      <xdr:rowOff>168148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159275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33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90805</xdr:rowOff>
    </xdr:from>
    <xdr:to>
      <xdr:col>3</xdr:col>
      <xdr:colOff>3175</xdr:colOff>
      <xdr:row>37</xdr:row>
      <xdr:rowOff>20955</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12082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91694</xdr:rowOff>
    </xdr:from>
    <xdr:to>
      <xdr:col>1</xdr:col>
      <xdr:colOff>485775</xdr:colOff>
      <xdr:row>37</xdr:row>
      <xdr:rowOff>21844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12971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35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103832</xdr:rowOff>
    </xdr:from>
    <xdr:to>
      <xdr:col>6</xdr:col>
      <xdr:colOff>511175</xdr:colOff>
      <xdr:row>55</xdr:row>
      <xdr:rowOff>113705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33582"/>
          <a:ext cx="8382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32693</xdr:rowOff>
    </xdr:from>
    <xdr:to>
      <xdr:col>5</xdr:col>
      <xdr:colOff>358775</xdr:colOff>
      <xdr:row>55</xdr:row>
      <xdr:rowOff>113705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62443"/>
          <a:ext cx="889000" cy="8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32693</xdr:rowOff>
    </xdr:from>
    <xdr:to>
      <xdr:col>4</xdr:col>
      <xdr:colOff>155575</xdr:colOff>
      <xdr:row>55</xdr:row>
      <xdr:rowOff>108483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62443"/>
          <a:ext cx="889000" cy="7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108483</xdr:rowOff>
    </xdr:from>
    <xdr:to>
      <xdr:col>2</xdr:col>
      <xdr:colOff>638175</xdr:colOff>
      <xdr:row>55</xdr:row>
      <xdr:rowOff>127607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538233"/>
          <a:ext cx="889000" cy="1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53032</xdr:rowOff>
    </xdr:from>
    <xdr:to>
      <xdr:col>6</xdr:col>
      <xdr:colOff>561975</xdr:colOff>
      <xdr:row>55</xdr:row>
      <xdr:rowOff>154632</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48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75909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3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208,483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62905</xdr:rowOff>
    </xdr:from>
    <xdr:to>
      <xdr:col>5</xdr:col>
      <xdr:colOff>409575</xdr:colOff>
      <xdr:row>55</xdr:row>
      <xdr:rowOff>164505</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4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9582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4" y="926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205,460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153343</xdr:rowOff>
    </xdr:from>
    <xdr:to>
      <xdr:col>4</xdr:col>
      <xdr:colOff>206375</xdr:colOff>
      <xdr:row>55</xdr:row>
      <xdr:rowOff>83493</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41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100020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4" y="918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230,267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57683</xdr:rowOff>
    </xdr:from>
    <xdr:to>
      <xdr:col>3</xdr:col>
      <xdr:colOff>3175</xdr:colOff>
      <xdr:row>55</xdr:row>
      <xdr:rowOff>159283</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48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4360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4" y="926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207,059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76807</xdr:rowOff>
    </xdr:from>
    <xdr:to>
      <xdr:col>1</xdr:col>
      <xdr:colOff>485775</xdr:colOff>
      <xdr:row>56</xdr:row>
      <xdr:rowOff>6957</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5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23484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4" y="928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97112</xdr:rowOff>
    </xdr:from>
    <xdr:to>
      <xdr:col>6</xdr:col>
      <xdr:colOff>511175</xdr:colOff>
      <xdr:row>77</xdr:row>
      <xdr:rowOff>140226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98762"/>
          <a:ext cx="8382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140226</xdr:rowOff>
    </xdr:from>
    <xdr:to>
      <xdr:col>5</xdr:col>
      <xdr:colOff>358775</xdr:colOff>
      <xdr:row>77</xdr:row>
      <xdr:rowOff>159190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1876"/>
          <a:ext cx="889000" cy="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159190</xdr:rowOff>
    </xdr:from>
    <xdr:to>
      <xdr:col>4</xdr:col>
      <xdr:colOff>155575</xdr:colOff>
      <xdr:row>77</xdr:row>
      <xdr:rowOff>168939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60840"/>
          <a:ext cx="889000" cy="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168939</xdr:rowOff>
    </xdr:from>
    <xdr:to>
      <xdr:col>2</xdr:col>
      <xdr:colOff>638175</xdr:colOff>
      <xdr:row>78</xdr:row>
      <xdr:rowOff>8621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70589"/>
          <a:ext cx="8890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46312</xdr:rowOff>
    </xdr:from>
    <xdr:to>
      <xdr:col>6</xdr:col>
      <xdr:colOff>561975</xdr:colOff>
      <xdr:row>77</xdr:row>
      <xdr:rowOff>147912</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32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24739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89426</xdr:rowOff>
    </xdr:from>
    <xdr:to>
      <xdr:col>5</xdr:col>
      <xdr:colOff>409575</xdr:colOff>
      <xdr:row>78</xdr:row>
      <xdr:rowOff>19576</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32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10703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4" y="1338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108390</xdr:rowOff>
    </xdr:from>
    <xdr:to>
      <xdr:col>4</xdr:col>
      <xdr:colOff>206375</xdr:colOff>
      <xdr:row>78</xdr:row>
      <xdr:rowOff>38540</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331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29667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4" y="1340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118139</xdr:rowOff>
    </xdr:from>
    <xdr:to>
      <xdr:col>3</xdr:col>
      <xdr:colOff>3175</xdr:colOff>
      <xdr:row>78</xdr:row>
      <xdr:rowOff>48289</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33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39416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4" y="1341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129271</xdr:rowOff>
    </xdr:from>
    <xdr:to>
      <xdr:col>1</xdr:col>
      <xdr:colOff>485775</xdr:colOff>
      <xdr:row>78</xdr:row>
      <xdr:rowOff>59421</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33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50548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4" y="1342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35869</xdr:rowOff>
    </xdr:from>
    <xdr:to>
      <xdr:col>6</xdr:col>
      <xdr:colOff>511175</xdr:colOff>
      <xdr:row>97</xdr:row>
      <xdr:rowOff>46241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66519"/>
          <a:ext cx="8382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53724</xdr:rowOff>
    </xdr:from>
    <xdr:to>
      <xdr:col>5</xdr:col>
      <xdr:colOff>358775</xdr:colOff>
      <xdr:row>97</xdr:row>
      <xdr:rowOff>35869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12924"/>
          <a:ext cx="889000" cy="15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53724</xdr:rowOff>
    </xdr:from>
    <xdr:to>
      <xdr:col>4</xdr:col>
      <xdr:colOff>155575</xdr:colOff>
      <xdr:row>96</xdr:row>
      <xdr:rowOff>98392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12924"/>
          <a:ext cx="8890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98392</xdr:rowOff>
    </xdr:from>
    <xdr:to>
      <xdr:col>2</xdr:col>
      <xdr:colOff>638175</xdr:colOff>
      <xdr:row>96</xdr:row>
      <xdr:rowOff>156037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57592"/>
          <a:ext cx="8890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166891</xdr:rowOff>
    </xdr:from>
    <xdr:to>
      <xdr:col>6</xdr:col>
      <xdr:colOff>561975</xdr:colOff>
      <xdr:row>97</xdr:row>
      <xdr:rowOff>97041</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4584700" y="166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145318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156519</xdr:rowOff>
    </xdr:from>
    <xdr:to>
      <xdr:col>5</xdr:col>
      <xdr:colOff>409575</xdr:colOff>
      <xdr:row>97</xdr:row>
      <xdr:rowOff>86669</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3746500" y="1661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77796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2924</xdr:rowOff>
    </xdr:from>
    <xdr:to>
      <xdr:col>4</xdr:col>
      <xdr:colOff>206375</xdr:colOff>
      <xdr:row>96</xdr:row>
      <xdr:rowOff>104524</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2857500" y="164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95651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5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66,283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47592</xdr:rowOff>
    </xdr:from>
    <xdr:to>
      <xdr:col>3</xdr:col>
      <xdr:colOff>3175</xdr:colOff>
      <xdr:row>96</xdr:row>
      <xdr:rowOff>149192</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1968500" y="1650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140319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5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105237</xdr:rowOff>
    </xdr:from>
    <xdr:to>
      <xdr:col>1</xdr:col>
      <xdr:colOff>485775</xdr:colOff>
      <xdr:row>97</xdr:row>
      <xdr:rowOff>35387</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079500" y="165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26514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a:extLst>
            <a:ext uri="{FF2B5EF4-FFF2-40B4-BE49-F238E27FC236}">
              <a16:creationId xmlns:a16="http://schemas.microsoft.com/office/drawing/2014/main" id="{00000000-0008-0000-0700-000024010000}"/>
            </a:ext>
          </a:extLst>
        </xdr:cNvPr>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136788</xdr:rowOff>
    </xdr:from>
    <xdr:to>
      <xdr:col>15</xdr:col>
      <xdr:colOff>180975</xdr:colOff>
      <xdr:row>58</xdr:row>
      <xdr:rowOff>18679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09438"/>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136788</xdr:rowOff>
    </xdr:from>
    <xdr:to>
      <xdr:col>14</xdr:col>
      <xdr:colOff>28575</xdr:colOff>
      <xdr:row>58</xdr:row>
      <xdr:rowOff>38736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09438"/>
          <a:ext cx="889000" cy="7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24925</xdr:rowOff>
    </xdr:from>
    <xdr:to>
      <xdr:col>12</xdr:col>
      <xdr:colOff>511175</xdr:colOff>
      <xdr:row>58</xdr:row>
      <xdr:rowOff>38736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69025"/>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24925</xdr:rowOff>
    </xdr:from>
    <xdr:to>
      <xdr:col>11</xdr:col>
      <xdr:colOff>307975</xdr:colOff>
      <xdr:row>58</xdr:row>
      <xdr:rowOff>50217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69025"/>
          <a:ext cx="889000" cy="2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139329</xdr:rowOff>
    </xdr:from>
    <xdr:to>
      <xdr:col>15</xdr:col>
      <xdr:colOff>231775</xdr:colOff>
      <xdr:row>58</xdr:row>
      <xdr:rowOff>69479</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9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54256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2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85988</xdr:rowOff>
    </xdr:from>
    <xdr:to>
      <xdr:col>14</xdr:col>
      <xdr:colOff>79375</xdr:colOff>
      <xdr:row>58</xdr:row>
      <xdr:rowOff>16138</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85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7265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159386</xdr:rowOff>
    </xdr:from>
    <xdr:to>
      <xdr:col>12</xdr:col>
      <xdr:colOff>561975</xdr:colOff>
      <xdr:row>58</xdr:row>
      <xdr:rowOff>89536</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9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80663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145575</xdr:rowOff>
    </xdr:from>
    <xdr:to>
      <xdr:col>11</xdr:col>
      <xdr:colOff>358775</xdr:colOff>
      <xdr:row>58</xdr:row>
      <xdr:rowOff>75725</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9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66852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170867</xdr:rowOff>
    </xdr:from>
    <xdr:to>
      <xdr:col>10</xdr:col>
      <xdr:colOff>155575</xdr:colOff>
      <xdr:row>58</xdr:row>
      <xdr:rowOff>101017</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9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92144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101176</xdr:rowOff>
    </xdr:from>
    <xdr:to>
      <xdr:col>15</xdr:col>
      <xdr:colOff>180975</xdr:colOff>
      <xdr:row>73</xdr:row>
      <xdr:rowOff>7789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102676"/>
          <a:ext cx="838200" cy="4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7789</xdr:rowOff>
    </xdr:from>
    <xdr:to>
      <xdr:col>14</xdr:col>
      <xdr:colOff>28575</xdr:colOff>
      <xdr:row>73</xdr:row>
      <xdr:rowOff>61107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523639"/>
          <a:ext cx="889000" cy="5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61107</xdr:rowOff>
    </xdr:from>
    <xdr:to>
      <xdr:col>12</xdr:col>
      <xdr:colOff>511175</xdr:colOff>
      <xdr:row>74</xdr:row>
      <xdr:rowOff>159817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2576957"/>
          <a:ext cx="889000" cy="27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159817</xdr:rowOff>
    </xdr:from>
    <xdr:to>
      <xdr:col>11</xdr:col>
      <xdr:colOff>307975</xdr:colOff>
      <xdr:row>76</xdr:row>
      <xdr:rowOff>45434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847117"/>
          <a:ext cx="889000" cy="22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50376</xdr:rowOff>
    </xdr:from>
    <xdr:to>
      <xdr:col>15</xdr:col>
      <xdr:colOff>231775</xdr:colOff>
      <xdr:row>70</xdr:row>
      <xdr:rowOff>151976</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20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3403</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00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154,213</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128439</xdr:rowOff>
    </xdr:from>
    <xdr:to>
      <xdr:col>14</xdr:col>
      <xdr:colOff>79375</xdr:colOff>
      <xdr:row>73</xdr:row>
      <xdr:rowOff>58589</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24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75116</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4" y="1224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10307</xdr:rowOff>
    </xdr:from>
    <xdr:to>
      <xdr:col>12</xdr:col>
      <xdr:colOff>561975</xdr:colOff>
      <xdr:row>73</xdr:row>
      <xdr:rowOff>111907</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25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128434</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50794" y="1230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102,345</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109017</xdr:rowOff>
    </xdr:from>
    <xdr:to>
      <xdr:col>11</xdr:col>
      <xdr:colOff>358775</xdr:colOff>
      <xdr:row>75</xdr:row>
      <xdr:rowOff>39167</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27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55694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57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72,800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166084</xdr:rowOff>
    </xdr:from>
    <xdr:to>
      <xdr:col>10</xdr:col>
      <xdr:colOff>155575</xdr:colOff>
      <xdr:row>76</xdr:row>
      <xdr:rowOff>96234</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0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112761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80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49992</xdr:rowOff>
    </xdr:from>
    <xdr:to>
      <xdr:col>15</xdr:col>
      <xdr:colOff>180975</xdr:colOff>
      <xdr:row>94</xdr:row>
      <xdr:rowOff>101815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166292"/>
          <a:ext cx="838200" cy="5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a:extLst>
            <a:ext uri="{FF2B5EF4-FFF2-40B4-BE49-F238E27FC236}">
              <a16:creationId xmlns:a16="http://schemas.microsoft.com/office/drawing/2014/main" id="{00000000-0008-0000-0700-0000C7010000}"/>
            </a:ext>
          </a:extLst>
        </xdr:cNvPr>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59347</xdr:rowOff>
    </xdr:from>
    <xdr:to>
      <xdr:col>14</xdr:col>
      <xdr:colOff>28575</xdr:colOff>
      <xdr:row>94</xdr:row>
      <xdr:rowOff>49992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5661297"/>
          <a:ext cx="889000" cy="50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157976</xdr:rowOff>
    </xdr:from>
    <xdr:to>
      <xdr:col>12</xdr:col>
      <xdr:colOff>511175</xdr:colOff>
      <xdr:row>91</xdr:row>
      <xdr:rowOff>59347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5588476"/>
          <a:ext cx="889000" cy="7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90</xdr:row>
      <xdr:rowOff>157976</xdr:rowOff>
    </xdr:from>
    <xdr:to>
      <xdr:col>11</xdr:col>
      <xdr:colOff>307975</xdr:colOff>
      <xdr:row>93</xdr:row>
      <xdr:rowOff>102518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5588476"/>
          <a:ext cx="889000" cy="45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51015</xdr:rowOff>
    </xdr:from>
    <xdr:to>
      <xdr:col>15</xdr:col>
      <xdr:colOff>231775</xdr:colOff>
      <xdr:row>94</xdr:row>
      <xdr:rowOff>152615</xdr:rowOff>
    </xdr:to>
    <xdr:sp macro="" textlink="">
      <xdr:nvSpPr>
        <xdr:cNvPr id="472" name="円/楕円 471">
          <a:extLst>
            <a:ext uri="{FF2B5EF4-FFF2-40B4-BE49-F238E27FC236}">
              <a16:creationId xmlns:a16="http://schemas.microsoft.com/office/drawing/2014/main" id="{00000000-0008-0000-0700-0000D8010000}"/>
            </a:ext>
          </a:extLst>
        </xdr:cNvPr>
        <xdr:cNvSpPr/>
      </xdr:nvSpPr>
      <xdr:spPr>
        <a:xfrm>
          <a:off x="10426700" y="1616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73892</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0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106,629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170642</xdr:rowOff>
    </xdr:from>
    <xdr:to>
      <xdr:col>14</xdr:col>
      <xdr:colOff>79375</xdr:colOff>
      <xdr:row>94</xdr:row>
      <xdr:rowOff>100792</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9588500" y="1611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117319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4" y="1589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115,697</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8547</xdr:rowOff>
    </xdr:from>
    <xdr:to>
      <xdr:col>12</xdr:col>
      <xdr:colOff>561975</xdr:colOff>
      <xdr:row>91</xdr:row>
      <xdr:rowOff>110147</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8699500" y="1561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126674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4" y="1538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204,060</a:t>
          </a:r>
          <a:endParaRPr kumimoji="1" lang="ja-JP" altLang="en-US" sz="1000" b="1">
            <a:solidFill>
              <a:srgbClr val="FF0000"/>
            </a:solidFill>
            <a:latin typeface="ＭＳ Ｐゴシック"/>
          </a:endParaRPr>
        </a:p>
      </xdr:txBody>
    </xdr:sp>
    <xdr:clientData/>
  </xdr:oneCellAnchor>
  <xdr:twoCellAnchor>
    <xdr:from>
      <xdr:col>11</xdr:col>
      <xdr:colOff>257175</xdr:colOff>
      <xdr:row>90</xdr:row>
      <xdr:rowOff>107176</xdr:rowOff>
    </xdr:from>
    <xdr:to>
      <xdr:col>11</xdr:col>
      <xdr:colOff>358775</xdr:colOff>
      <xdr:row>91</xdr:row>
      <xdr:rowOff>37326</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7810500" y="155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89</xdr:row>
      <xdr:rowOff>53853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4" y="1531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216,802</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51718</xdr:rowOff>
    </xdr:from>
    <xdr:to>
      <xdr:col>10</xdr:col>
      <xdr:colOff>155575</xdr:colOff>
      <xdr:row>93</xdr:row>
      <xdr:rowOff>153318</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6921500" y="159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91</xdr:row>
      <xdr:rowOff>169845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4" y="1577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69529</xdr:rowOff>
    </xdr:from>
    <xdr:to>
      <xdr:col>23</xdr:col>
      <xdr:colOff>517525</xdr:colOff>
      <xdr:row>38</xdr:row>
      <xdr:rowOff>105248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84629"/>
          <a:ext cx="8382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94342</xdr:rowOff>
    </xdr:from>
    <xdr:to>
      <xdr:col>22</xdr:col>
      <xdr:colOff>365125</xdr:colOff>
      <xdr:row>38</xdr:row>
      <xdr:rowOff>105248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09442"/>
          <a:ext cx="889000" cy="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a:extLst>
            <a:ext uri="{FF2B5EF4-FFF2-40B4-BE49-F238E27FC236}">
              <a16:creationId xmlns:a16="http://schemas.microsoft.com/office/drawing/2014/main" id="{00000000-0008-0000-0700-000006020000}"/>
            </a:ext>
          </a:extLst>
        </xdr:cNvPr>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94342</xdr:rowOff>
    </xdr:from>
    <xdr:to>
      <xdr:col>21</xdr:col>
      <xdr:colOff>161925</xdr:colOff>
      <xdr:row>38</xdr:row>
      <xdr:rowOff>104115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09442"/>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83779</xdr:rowOff>
    </xdr:from>
    <xdr:to>
      <xdr:col>19</xdr:col>
      <xdr:colOff>644525</xdr:colOff>
      <xdr:row>38</xdr:row>
      <xdr:rowOff>104115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98879"/>
          <a:ext cx="889000" cy="2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18729</xdr:rowOff>
    </xdr:from>
    <xdr:to>
      <xdr:col>23</xdr:col>
      <xdr:colOff>568325</xdr:colOff>
      <xdr:row>38</xdr:row>
      <xdr:rowOff>120329</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6268700" y="653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105106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4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54448</xdr:rowOff>
    </xdr:from>
    <xdr:to>
      <xdr:col>22</xdr:col>
      <xdr:colOff>415925</xdr:colOff>
      <xdr:row>38</xdr:row>
      <xdr:rowOff>156048</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5430500" y="65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147175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6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43542</xdr:rowOff>
    </xdr:from>
    <xdr:to>
      <xdr:col>21</xdr:col>
      <xdr:colOff>212725</xdr:colOff>
      <xdr:row>38</xdr:row>
      <xdr:rowOff>145142</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4541500" y="65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136269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53315</xdr:rowOff>
    </xdr:from>
    <xdr:to>
      <xdr:col>20</xdr:col>
      <xdr:colOff>9525</xdr:colOff>
      <xdr:row>38</xdr:row>
      <xdr:rowOff>154915</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3652500" y="65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146042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32979</xdr:rowOff>
    </xdr:from>
    <xdr:to>
      <xdr:col>18</xdr:col>
      <xdr:colOff>492125</xdr:colOff>
      <xdr:row>38</xdr:row>
      <xdr:rowOff>134579</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2763500" y="65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125706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53</xdr:row>
      <xdr:rowOff>44241</xdr:rowOff>
    </xdr:from>
    <xdr:to>
      <xdr:col>23</xdr:col>
      <xdr:colOff>516889</xdr:colOff>
      <xdr:row>58</xdr:row>
      <xdr:rowOff>74313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9131091"/>
          <a:ext cx="1269" cy="88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78140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58</xdr:row>
      <xdr:rowOff>74313</xdr:rowOff>
    </xdr:from>
    <xdr:to>
      <xdr:col>23</xdr:col>
      <xdr:colOff>606425</xdr:colOff>
      <xdr:row>58</xdr:row>
      <xdr:rowOff>74313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1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162368</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90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53</xdr:row>
      <xdr:rowOff>44241</xdr:rowOff>
    </xdr:from>
    <xdr:to>
      <xdr:col>23</xdr:col>
      <xdr:colOff>606425</xdr:colOff>
      <xdr:row>53</xdr:row>
      <xdr:rowOff>44241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131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25088</xdr:rowOff>
    </xdr:from>
    <xdr:to>
      <xdr:col>23</xdr:col>
      <xdr:colOff>517525</xdr:colOff>
      <xdr:row>57</xdr:row>
      <xdr:rowOff>116055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797738"/>
          <a:ext cx="838200" cy="9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131149</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32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152722</xdr:rowOff>
    </xdr:from>
    <xdr:to>
      <xdr:col>23</xdr:col>
      <xdr:colOff>568325</xdr:colOff>
      <xdr:row>57</xdr:row>
      <xdr:rowOff>82872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62687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124094</xdr:rowOff>
    </xdr:from>
    <xdr:to>
      <xdr:col>22</xdr:col>
      <xdr:colOff>365125</xdr:colOff>
      <xdr:row>57</xdr:row>
      <xdr:rowOff>116055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725294"/>
          <a:ext cx="889000" cy="16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5" name="フローチャート : 判断 574">
          <a:extLst>
            <a:ext uri="{FF2B5EF4-FFF2-40B4-BE49-F238E27FC236}">
              <a16:creationId xmlns:a16="http://schemas.microsoft.com/office/drawing/2014/main" id="{00000000-0008-0000-0700-00003F020000}"/>
            </a:ext>
          </a:extLst>
        </xdr:cNvPr>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100720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35607</xdr:rowOff>
    </xdr:from>
    <xdr:to>
      <xdr:col>21</xdr:col>
      <xdr:colOff>161925</xdr:colOff>
      <xdr:row>56</xdr:row>
      <xdr:rowOff>124094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8779557"/>
          <a:ext cx="889000" cy="94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73004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35607</xdr:rowOff>
    </xdr:from>
    <xdr:to>
      <xdr:col>19</xdr:col>
      <xdr:colOff>644525</xdr:colOff>
      <xdr:row>53</xdr:row>
      <xdr:rowOff>111471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8779557"/>
          <a:ext cx="889000" cy="4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59417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8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92248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8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145738</xdr:rowOff>
    </xdr:from>
    <xdr:to>
      <xdr:col>23</xdr:col>
      <xdr:colOff>568325</xdr:colOff>
      <xdr:row>57</xdr:row>
      <xdr:rowOff>75888</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6268700" y="97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168615</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95,082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65255</xdr:rowOff>
    </xdr:from>
    <xdr:to>
      <xdr:col>22</xdr:col>
      <xdr:colOff>415925</xdr:colOff>
      <xdr:row>57</xdr:row>
      <xdr:rowOff>166855</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5430500" y="98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157982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9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73294</xdr:rowOff>
    </xdr:from>
    <xdr:to>
      <xdr:col>21</xdr:col>
      <xdr:colOff>212725</xdr:colOff>
      <xdr:row>57</xdr:row>
      <xdr:rowOff>3444</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4541500" y="967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19971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4" y="944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114,096</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156257</xdr:rowOff>
    </xdr:from>
    <xdr:to>
      <xdr:col>20</xdr:col>
      <xdr:colOff>9525</xdr:colOff>
      <xdr:row>51</xdr:row>
      <xdr:rowOff>86407</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3652500" y="87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49</xdr:row>
      <xdr:rowOff>102934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4" y="85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362,321</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60671</xdr:rowOff>
    </xdr:from>
    <xdr:to>
      <xdr:col>18</xdr:col>
      <xdr:colOff>492125</xdr:colOff>
      <xdr:row>53</xdr:row>
      <xdr:rowOff>162271</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2763500" y="914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7348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4" y="892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57556</xdr:rowOff>
    </xdr:from>
    <xdr:to>
      <xdr:col>23</xdr:col>
      <xdr:colOff>517525</xdr:colOff>
      <xdr:row>79</xdr:row>
      <xdr:rowOff>37471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30656"/>
          <a:ext cx="838200" cy="15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37471</xdr:rowOff>
    </xdr:from>
    <xdr:to>
      <xdr:col>22</xdr:col>
      <xdr:colOff>365125</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82021"/>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2" name="フローチャート : 判断 631">
          <a:extLst>
            <a:ext uri="{FF2B5EF4-FFF2-40B4-BE49-F238E27FC236}">
              <a16:creationId xmlns:a16="http://schemas.microsoft.com/office/drawing/2014/main" id="{00000000-0008-0000-0700-000078020000}"/>
            </a:ext>
          </a:extLst>
        </xdr:cNvPr>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6756</xdr:rowOff>
    </xdr:from>
    <xdr:to>
      <xdr:col>23</xdr:col>
      <xdr:colOff>568325</xdr:colOff>
      <xdr:row>78</xdr:row>
      <xdr:rowOff>108356</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6268700" y="133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29633</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158121</xdr:rowOff>
    </xdr:from>
    <xdr:to>
      <xdr:col>22</xdr:col>
      <xdr:colOff>415925</xdr:colOff>
      <xdr:row>79</xdr:row>
      <xdr:rowOff>88271</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5430500" y="135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79398</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623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161299</xdr:rowOff>
    </xdr:from>
    <xdr:to>
      <xdr:col>23</xdr:col>
      <xdr:colOff>517525</xdr:colOff>
      <xdr:row>95</xdr:row>
      <xdr:rowOff>133172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277599"/>
          <a:ext cx="838200" cy="14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133172</xdr:rowOff>
    </xdr:from>
    <xdr:to>
      <xdr:col>22</xdr:col>
      <xdr:colOff>365125</xdr:colOff>
      <xdr:row>96</xdr:row>
      <xdr:rowOff>51876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420922"/>
          <a:ext cx="889000" cy="9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51876</xdr:rowOff>
    </xdr:from>
    <xdr:to>
      <xdr:col>21</xdr:col>
      <xdr:colOff>161925</xdr:colOff>
      <xdr:row>96</xdr:row>
      <xdr:rowOff>93225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11076"/>
          <a:ext cx="889000" cy="4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93225</xdr:rowOff>
    </xdr:from>
    <xdr:to>
      <xdr:col>19</xdr:col>
      <xdr:colOff>644525</xdr:colOff>
      <xdr:row>96</xdr:row>
      <xdr:rowOff>135741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552425"/>
          <a:ext cx="889000" cy="4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110499</xdr:rowOff>
    </xdr:from>
    <xdr:to>
      <xdr:col>23</xdr:col>
      <xdr:colOff>568325</xdr:colOff>
      <xdr:row>95</xdr:row>
      <xdr:rowOff>40649</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2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133376</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07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145,276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82372</xdr:rowOff>
    </xdr:from>
    <xdr:to>
      <xdr:col>22</xdr:col>
      <xdr:colOff>415925</xdr:colOff>
      <xdr:row>96</xdr:row>
      <xdr:rowOff>12522</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3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29049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4" y="1614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113,928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1076</xdr:rowOff>
    </xdr:from>
    <xdr:to>
      <xdr:col>21</xdr:col>
      <xdr:colOff>212725</xdr:colOff>
      <xdr:row>96</xdr:row>
      <xdr:rowOff>102676</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4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93803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5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94,209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42425</xdr:rowOff>
    </xdr:from>
    <xdr:to>
      <xdr:col>20</xdr:col>
      <xdr:colOff>9525</xdr:colOff>
      <xdr:row>96</xdr:row>
      <xdr:rowOff>144025</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5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135152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85,165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84941</xdr:rowOff>
    </xdr:from>
    <xdr:to>
      <xdr:col>18</xdr:col>
      <xdr:colOff>492125</xdr:colOff>
      <xdr:row>97</xdr:row>
      <xdr:rowOff>15091</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5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6218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7" name="フローチャート : 判断 746">
          <a:extLst>
            <a:ext uri="{FF2B5EF4-FFF2-40B4-BE49-F238E27FC236}">
              <a16:creationId xmlns:a16="http://schemas.microsoft.com/office/drawing/2014/main" id="{00000000-0008-0000-0700-0000EB020000}"/>
            </a:ext>
          </a:extLst>
        </xdr:cNvPr>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9" name="円/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土木費及び教育費については、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ヶ年で実施した新東川小学校整備関連事業に伴い</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度にそれぞれピークを迎えている。現在は、土木費が住民一人当たり</a:t>
          </a:r>
          <a:r>
            <a:rPr kumimoji="1" lang="en-US" altLang="ja-JP" sz="1100">
              <a:solidFill>
                <a:schemeClr val="dk1"/>
              </a:solidFill>
              <a:effectLst/>
              <a:latin typeface="+mn-lt"/>
              <a:ea typeface="+mn-ea"/>
              <a:cs typeface="+mn-cs"/>
            </a:rPr>
            <a:t>106,629</a:t>
          </a:r>
          <a:r>
            <a:rPr kumimoji="1" lang="ja-JP" altLang="ja-JP" sz="1100">
              <a:solidFill>
                <a:schemeClr val="dk1"/>
              </a:solidFill>
              <a:effectLst/>
              <a:latin typeface="+mn-lt"/>
              <a:ea typeface="+mn-ea"/>
              <a:cs typeface="+mn-cs"/>
            </a:rPr>
            <a:t>円となっており、類似団体平均に比べ高くなっているが、</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辺地対策事業や緊急防災減災事業の増加等によるものであり、普通交付税補填率が大きい起債ため実質公債費率としては大幅に上昇しない。しかしながら、常にプライマリーバランスを考慮し、今後の町づくり計画等に基づき、計画的な事業の取捨選択を</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徹底していくことで、無駄な事業費の減少を目指します。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財政調整基金残高は、適切な財源の確保と歳出の精査により、取崩しを取り崩しを最小限としている。</a:t>
          </a:r>
        </a:p>
        <a:p>
          <a:r>
            <a:rPr lang="ja-JP" altLang="en-US" sz="1100" b="0" i="0" u="none" strike="noStrike" baseline="0">
              <a:solidFill>
                <a:schemeClr val="dk1"/>
              </a:solidFill>
              <a:latin typeface="+mn-lt"/>
              <a:ea typeface="+mn-ea"/>
              <a:cs typeface="+mn-cs"/>
            </a:rPr>
            <a:t>また、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ヶ年で実施した新東川小学校整備関連事業</a:t>
          </a:r>
          <a:r>
            <a:rPr lang="ja-JP" altLang="en-US" sz="1100" b="0" i="0" u="none" strike="noStrike" baseline="0">
              <a:solidFill>
                <a:schemeClr val="dk1"/>
              </a:solidFill>
              <a:latin typeface="+mn-lt"/>
              <a:ea typeface="+mn-ea"/>
              <a:cs typeface="+mn-cs"/>
            </a:rPr>
            <a:t>の終了等により、前年度と比較し、実質収支額が約</a:t>
          </a:r>
          <a:r>
            <a:rPr lang="en-US" altLang="ja-JP" sz="1100" b="0" i="0" u="none" strike="noStrike" baseline="0">
              <a:solidFill>
                <a:schemeClr val="dk1"/>
              </a:solidFill>
              <a:latin typeface="+mn-lt"/>
              <a:ea typeface="+mn-ea"/>
              <a:cs typeface="+mn-cs"/>
            </a:rPr>
            <a:t>0.76</a:t>
          </a:r>
          <a:r>
            <a:rPr lang="ja-JP" altLang="en-US" sz="1100" b="0" i="0" u="none" strike="noStrike" baseline="0">
              <a:solidFill>
                <a:schemeClr val="dk1"/>
              </a:solidFill>
              <a:latin typeface="+mn-lt"/>
              <a:ea typeface="+mn-ea"/>
              <a:cs typeface="+mn-cs"/>
            </a:rPr>
            <a:t>億円の増、実質単年度収支も標準財政規模に占める割合では</a:t>
          </a:r>
          <a:r>
            <a:rPr lang="en-US" altLang="ja-JP" sz="1100" b="0" i="0" u="none" strike="noStrike" baseline="0">
              <a:solidFill>
                <a:schemeClr val="dk1"/>
              </a:solidFill>
              <a:latin typeface="+mn-lt"/>
              <a:ea typeface="+mn-ea"/>
              <a:cs typeface="+mn-cs"/>
            </a:rPr>
            <a:t>-2.28</a:t>
          </a:r>
          <a:r>
            <a:rPr lang="ja-JP" altLang="en-US" sz="1100" b="0" i="0" u="none" strike="noStrike" baseline="0">
              <a:solidFill>
                <a:schemeClr val="dk1"/>
              </a:solidFill>
              <a:latin typeface="+mn-lt"/>
              <a:ea typeface="+mn-ea"/>
              <a:cs typeface="+mn-cs"/>
            </a:rPr>
            <a:t>ポイントの増となっている。</a:t>
          </a:r>
        </a:p>
        <a:p>
          <a:r>
            <a:rPr lang="ja-JP" altLang="en-US" sz="1100" b="0" i="0" u="none" strike="noStrike" baseline="0">
              <a:solidFill>
                <a:schemeClr val="dk1"/>
              </a:solidFill>
              <a:latin typeface="+mn-lt"/>
              <a:ea typeface="+mn-ea"/>
              <a:cs typeface="+mn-cs"/>
            </a:rPr>
            <a:t>今後も、事務事業の見直し・統廃合など歳出の合理化等行財政改革を推進し、健全な行財政運営に努めていく。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近年、辺地対策事業や緊急防災減債事業における投資的事業の積極的な実施により基金残高については若干の減少傾向にあるが、年次的に積立と支消を行い、健全な基金水準を維持している。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5" name="凡例9">
          <a:extLst>
            <a:ext uri="{FF2B5EF4-FFF2-40B4-BE49-F238E27FC236}">
              <a16:creationId xmlns:a16="http://schemas.microsoft.com/office/drawing/2014/main" id="{00000000-0008-0000-0900-00000F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6" name="凡例10">
          <a:extLst>
            <a:ext uri="{FF2B5EF4-FFF2-40B4-BE49-F238E27FC236}">
              <a16:creationId xmlns:a16="http://schemas.microsoft.com/office/drawing/2014/main" id="{00000000-0008-0000-0900-000010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583_&#26481;&#24029;&#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35.799999999999997</v>
          </cell>
          <cell r="L73">
            <v>46.1</v>
          </cell>
          <cell r="M73">
            <v>67.400000000000006</v>
          </cell>
          <cell r="N73">
            <v>38.700000000000003</v>
          </cell>
          <cell r="O73">
            <v>81.5</v>
          </cell>
        </row>
        <row r="75">
          <cell r="K75">
            <v>9.9</v>
          </cell>
          <cell r="L75">
            <v>10.3</v>
          </cell>
          <cell r="M75">
            <v>9.8000000000000007</v>
          </cell>
          <cell r="N75">
            <v>8.6</v>
          </cell>
          <cell r="O75">
            <v>9.8000000000000007</v>
          </cell>
        </row>
        <row r="77">
          <cell r="G77" t="str">
            <v>類似団体内平均値</v>
          </cell>
          <cell r="K77">
            <v>5.7</v>
          </cell>
          <cell r="L77">
            <v>0</v>
          </cell>
          <cell r="M77">
            <v>0</v>
          </cell>
          <cell r="N77">
            <v>0</v>
          </cell>
          <cell r="O77">
            <v>0</v>
          </cell>
        </row>
        <row r="79">
          <cell r="K79">
            <v>10.8</v>
          </cell>
          <cell r="L79">
            <v>9.8000000000000007</v>
          </cell>
          <cell r="M79">
            <v>9.1</v>
          </cell>
          <cell r="N79">
            <v>8.6</v>
          </cell>
          <cell r="O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R9" zoomScale="70" zoomScaleNormal="70" workbookViewId="0">
      <selection activeCell="BW34" sqref="BW34:BX34"/>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8494282</v>
      </c>
      <c r="BO4" s="381"/>
      <c r="BP4" s="381"/>
      <c r="BQ4" s="381"/>
      <c r="BR4" s="381"/>
      <c r="BS4" s="381"/>
      <c r="BT4" s="381"/>
      <c r="BU4" s="382"/>
      <c r="BV4" s="380">
        <v>7507902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4.5</v>
      </c>
      <c r="CU4" s="387"/>
      <c r="CV4" s="387"/>
      <c r="CW4" s="387"/>
      <c r="CX4" s="387"/>
      <c r="CY4" s="387"/>
      <c r="CZ4" s="387"/>
      <c r="DA4" s="388"/>
      <c r="DB4" s="386">
        <v>3.7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8260178</v>
      </c>
      <c r="BO5" s="418"/>
      <c r="BP5" s="418"/>
      <c r="BQ5" s="418"/>
      <c r="BR5" s="418"/>
      <c r="BS5" s="418"/>
      <c r="BT5" s="418"/>
      <c r="BU5" s="419"/>
      <c r="BV5" s="417">
        <v>7346676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81.900000000000006</v>
      </c>
      <c r="CU5" s="415"/>
      <c r="CV5" s="415"/>
      <c r="CW5" s="415"/>
      <c r="CX5" s="415"/>
      <c r="CY5" s="415"/>
      <c r="CZ5" s="415"/>
      <c r="DA5" s="416"/>
      <c r="DB5" s="414">
        <v>79.900000000000006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234104</v>
      </c>
      <c r="BO6" s="418"/>
      <c r="BP6" s="418"/>
      <c r="BQ6" s="418"/>
      <c r="BR6" s="418"/>
      <c r="BS6" s="418"/>
      <c r="BT6" s="418"/>
      <c r="BU6" s="419"/>
      <c r="BV6" s="417">
        <v>161226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85.7</v>
      </c>
      <c r="CU6" s="455"/>
      <c r="CV6" s="455"/>
      <c r="CW6" s="455"/>
      <c r="CX6" s="455"/>
      <c r="CY6" s="455"/>
      <c r="CZ6" s="455"/>
      <c r="DA6" s="456"/>
      <c r="DB6" s="454">
        <v>84.5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63381</v>
      </c>
      <c r="BO7" s="418"/>
      <c r="BP7" s="418"/>
      <c r="BQ7" s="418"/>
      <c r="BR7" s="418"/>
      <c r="BS7" s="418"/>
      <c r="BT7" s="418"/>
      <c r="BU7" s="419"/>
      <c r="BV7" s="417">
        <v>22811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3783369</v>
      </c>
      <c r="CU7" s="418"/>
      <c r="CV7" s="418"/>
      <c r="CW7" s="418"/>
      <c r="CX7" s="418"/>
      <c r="CY7" s="418"/>
      <c r="CZ7" s="418"/>
      <c r="DA7" s="419"/>
      <c r="DB7" s="417">
        <v>3695303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170723</v>
      </c>
      <c r="BO8" s="418"/>
      <c r="BP8" s="418"/>
      <c r="BQ8" s="418"/>
      <c r="BR8" s="418"/>
      <c r="BS8" s="418"/>
      <c r="BT8" s="418"/>
      <c r="BU8" s="419"/>
      <c r="BV8" s="417">
        <v>138415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0.27</v>
      </c>
      <c r="CU8" s="458"/>
      <c r="CV8" s="458"/>
      <c r="CW8" s="458"/>
      <c r="CX8" s="458"/>
      <c r="CY8" s="458"/>
      <c r="CZ8" s="458"/>
      <c r="DA8" s="459"/>
      <c r="DB8" s="457">
        <v>0.27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8111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32308</v>
      </c>
      <c r="BO9" s="418"/>
      <c r="BP9" s="418"/>
      <c r="BQ9" s="418"/>
      <c r="BR9" s="418"/>
      <c r="BS9" s="418"/>
      <c r="BT9" s="418"/>
      <c r="BU9" s="419"/>
      <c r="BV9" s="417">
        <v>20927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21.5</v>
      </c>
      <c r="CU9" s="415"/>
      <c r="CV9" s="415"/>
      <c r="CW9" s="415"/>
      <c r="CX9" s="415"/>
      <c r="CY9" s="415"/>
      <c r="CZ9" s="415"/>
      <c r="DA9" s="416"/>
      <c r="DB9" s="414">
        <v>17.8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7859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19545</v>
      </c>
      <c r="BO10" s="418"/>
      <c r="BP10" s="418"/>
      <c r="BQ10" s="418"/>
      <c r="BR10" s="418"/>
      <c r="BS10" s="418"/>
      <c r="BT10" s="418"/>
      <c r="BU10" s="419"/>
      <c r="BV10" s="417">
        <v>44894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8188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70880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7934</v>
      </c>
      <c r="S13" s="499"/>
      <c r="T13" s="499"/>
      <c r="U13" s="499"/>
      <c r="V13" s="500"/>
      <c r="W13" s="433" t="s">
        <v>123</v>
      </c>
      <c r="X13" s="434"/>
      <c r="Y13" s="434"/>
      <c r="Z13" s="434"/>
      <c r="AA13" s="434"/>
      <c r="AB13" s="424"/>
      <c r="AC13" s="468">
        <v>817</v>
      </c>
      <c r="AD13" s="469"/>
      <c r="AE13" s="469"/>
      <c r="AF13" s="469"/>
      <c r="AG13" s="508"/>
      <c r="AH13" s="468">
        <v>817</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-19027</v>
      </c>
      <c r="BO13" s="418"/>
      <c r="BP13" s="418"/>
      <c r="BQ13" s="418"/>
      <c r="BR13" s="418"/>
      <c r="BS13" s="418"/>
      <c r="BT13" s="418"/>
      <c r="BU13" s="419"/>
      <c r="BV13" s="417">
        <v>65821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9.8000000000000007</v>
      </c>
      <c r="CU13" s="415"/>
      <c r="CV13" s="415"/>
      <c r="CW13" s="415"/>
      <c r="CX13" s="415"/>
      <c r="CY13" s="415"/>
      <c r="CZ13" s="415"/>
      <c r="DA13" s="416"/>
      <c r="DB13" s="414">
        <v>8.6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8105</v>
      </c>
      <c r="S14" s="499"/>
      <c r="T14" s="499"/>
      <c r="U14" s="499"/>
      <c r="V14" s="500"/>
      <c r="W14" s="407"/>
      <c r="X14" s="408"/>
      <c r="Y14" s="408"/>
      <c r="Z14" s="408"/>
      <c r="AA14" s="408"/>
      <c r="AB14" s="397"/>
      <c r="AC14" s="501">
        <v>21.1</v>
      </c>
      <c r="AD14" s="502"/>
      <c r="AE14" s="502"/>
      <c r="AF14" s="502"/>
      <c r="AG14" s="503"/>
      <c r="AH14" s="501">
        <v>22.1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81.5</v>
      </c>
      <c r="CU14" s="513"/>
      <c r="CV14" s="513"/>
      <c r="CW14" s="513"/>
      <c r="CX14" s="513"/>
      <c r="CY14" s="513"/>
      <c r="CZ14" s="513"/>
      <c r="DA14" s="514"/>
      <c r="DB14" s="512">
        <v>38.700000000000003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7917</v>
      </c>
      <c r="S15" s="499"/>
      <c r="T15" s="499"/>
      <c r="U15" s="499"/>
      <c r="V15" s="500"/>
      <c r="W15" s="433" t="s">
        <v>130</v>
      </c>
      <c r="X15" s="434"/>
      <c r="Y15" s="434"/>
      <c r="Z15" s="434"/>
      <c r="AA15" s="434"/>
      <c r="AB15" s="424"/>
      <c r="AC15" s="468">
        <v>663</v>
      </c>
      <c r="AD15" s="469"/>
      <c r="AE15" s="469"/>
      <c r="AF15" s="469"/>
      <c r="AG15" s="508"/>
      <c r="AH15" s="468">
        <v>688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897242</v>
      </c>
      <c r="BO15" s="381"/>
      <c r="BP15" s="381"/>
      <c r="BQ15" s="381"/>
      <c r="BR15" s="381"/>
      <c r="BS15" s="381"/>
      <c r="BT15" s="381"/>
      <c r="BU15" s="382"/>
      <c r="BV15" s="380">
        <v>849058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17.100000000000001</v>
      </c>
      <c r="AD16" s="502"/>
      <c r="AE16" s="502"/>
      <c r="AF16" s="502"/>
      <c r="AG16" s="503"/>
      <c r="AH16" s="501">
        <v>18.600000000000001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3374959</v>
      </c>
      <c r="BO16" s="418"/>
      <c r="BP16" s="418"/>
      <c r="BQ16" s="418"/>
      <c r="BR16" s="418"/>
      <c r="BS16" s="418"/>
      <c r="BT16" s="418"/>
      <c r="BU16" s="419"/>
      <c r="BV16" s="417">
        <v>3272711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2387</v>
      </c>
      <c r="AD17" s="469"/>
      <c r="AE17" s="469"/>
      <c r="AF17" s="469"/>
      <c r="AG17" s="508"/>
      <c r="AH17" s="468">
        <v>2187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1128100</v>
      </c>
      <c r="BO17" s="418"/>
      <c r="BP17" s="418"/>
      <c r="BQ17" s="418"/>
      <c r="BR17" s="418"/>
      <c r="BS17" s="418"/>
      <c r="BT17" s="418"/>
      <c r="BU17" s="419"/>
      <c r="BV17" s="417">
        <v>1062214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247.3</v>
      </c>
      <c r="M18" s="530"/>
      <c r="N18" s="530"/>
      <c r="O18" s="530"/>
      <c r="P18" s="530"/>
      <c r="Q18" s="530"/>
      <c r="R18" s="531"/>
      <c r="S18" s="531"/>
      <c r="T18" s="531"/>
      <c r="U18" s="531"/>
      <c r="V18" s="532"/>
      <c r="W18" s="435"/>
      <c r="X18" s="436"/>
      <c r="Y18" s="436"/>
      <c r="Z18" s="436"/>
      <c r="AA18" s="436"/>
      <c r="AB18" s="427"/>
      <c r="AC18" s="533">
        <v>61.7</v>
      </c>
      <c r="AD18" s="534"/>
      <c r="AE18" s="534"/>
      <c r="AF18" s="534"/>
      <c r="AG18" s="535"/>
      <c r="AH18" s="533">
        <v>59.2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3206813</v>
      </c>
      <c r="BO18" s="418"/>
      <c r="BP18" s="418"/>
      <c r="BQ18" s="418"/>
      <c r="BR18" s="418"/>
      <c r="BS18" s="418"/>
      <c r="BT18" s="418"/>
      <c r="BU18" s="419"/>
      <c r="BV18" s="417">
        <v>3072966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5199680</v>
      </c>
      <c r="BO19" s="418"/>
      <c r="BP19" s="418"/>
      <c r="BQ19" s="418"/>
      <c r="BR19" s="418"/>
      <c r="BS19" s="418"/>
      <c r="BT19" s="418"/>
      <c r="BU19" s="419"/>
      <c r="BV19" s="417">
        <v>4800327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3148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11942031</v>
      </c>
      <c r="BO23" s="418"/>
      <c r="BP23" s="418"/>
      <c r="BQ23" s="418"/>
      <c r="BR23" s="418"/>
      <c r="BS23" s="418"/>
      <c r="BT23" s="418"/>
      <c r="BU23" s="419"/>
      <c r="BV23" s="417">
        <v>11522539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7750</v>
      </c>
      <c r="R24" s="469"/>
      <c r="S24" s="469"/>
      <c r="T24" s="469"/>
      <c r="U24" s="469"/>
      <c r="V24" s="508"/>
      <c r="W24" s="563"/>
      <c r="X24" s="551"/>
      <c r="Y24" s="552"/>
      <c r="Z24" s="467" t="s">
        <v>154</v>
      </c>
      <c r="AA24" s="447"/>
      <c r="AB24" s="447"/>
      <c r="AC24" s="447"/>
      <c r="AD24" s="447"/>
      <c r="AE24" s="447"/>
      <c r="AF24" s="447"/>
      <c r="AG24" s="448"/>
      <c r="AH24" s="468">
        <v>83</v>
      </c>
      <c r="AI24" s="469"/>
      <c r="AJ24" s="469"/>
      <c r="AK24" s="469"/>
      <c r="AL24" s="508"/>
      <c r="AM24" s="468">
        <v>253233</v>
      </c>
      <c r="AN24" s="469"/>
      <c r="AO24" s="469"/>
      <c r="AP24" s="469"/>
      <c r="AQ24" s="469"/>
      <c r="AR24" s="508"/>
      <c r="AS24" s="468">
        <v>3051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9055857</v>
      </c>
      <c r="BO24" s="418"/>
      <c r="BP24" s="418"/>
      <c r="BQ24" s="418"/>
      <c r="BR24" s="418"/>
      <c r="BS24" s="418"/>
      <c r="BT24" s="418"/>
      <c r="BU24" s="419"/>
      <c r="BV24" s="417">
        <v>9474569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6160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41088</v>
      </c>
      <c r="BO25" s="381"/>
      <c r="BP25" s="381"/>
      <c r="BQ25" s="381"/>
      <c r="BR25" s="381"/>
      <c r="BS25" s="381"/>
      <c r="BT25" s="381"/>
      <c r="BU25" s="382"/>
      <c r="BV25" s="380">
        <v>39193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6160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2610</v>
      </c>
      <c r="R27" s="469"/>
      <c r="S27" s="469"/>
      <c r="T27" s="469"/>
      <c r="U27" s="469"/>
      <c r="V27" s="508"/>
      <c r="W27" s="563"/>
      <c r="X27" s="551"/>
      <c r="Y27" s="552"/>
      <c r="Z27" s="467" t="s">
        <v>164</v>
      </c>
      <c r="AA27" s="447"/>
      <c r="AB27" s="447"/>
      <c r="AC27" s="447"/>
      <c r="AD27" s="447"/>
      <c r="AE27" s="447"/>
      <c r="AF27" s="447"/>
      <c r="AG27" s="448"/>
      <c r="AH27" s="468">
        <v>2</v>
      </c>
      <c r="AI27" s="469"/>
      <c r="AJ27" s="469"/>
      <c r="AK27" s="469"/>
      <c r="AL27" s="508"/>
      <c r="AM27" s="468" t="s">
        <v>161</v>
      </c>
      <c r="AN27" s="469"/>
      <c r="AO27" s="469"/>
      <c r="AP27" s="469"/>
      <c r="AQ27" s="469"/>
      <c r="AR27" s="508"/>
      <c r="AS27" s="468" t="s">
        <v>161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110265</v>
      </c>
      <c r="BO27" s="587"/>
      <c r="BP27" s="587"/>
      <c r="BQ27" s="587"/>
      <c r="BR27" s="587"/>
      <c r="BS27" s="587"/>
      <c r="BT27" s="587"/>
      <c r="BU27" s="588"/>
      <c r="BV27" s="586">
        <v>85792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2080</v>
      </c>
      <c r="R28" s="469"/>
      <c r="S28" s="469"/>
      <c r="T28" s="469"/>
      <c r="U28" s="469"/>
      <c r="V28" s="508"/>
      <c r="W28" s="563"/>
      <c r="X28" s="551"/>
      <c r="Y28" s="552"/>
      <c r="Z28" s="467" t="s">
        <v>167</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263825</v>
      </c>
      <c r="BO28" s="381"/>
      <c r="BP28" s="381"/>
      <c r="BQ28" s="381"/>
      <c r="BR28" s="381"/>
      <c r="BS28" s="381"/>
      <c r="BT28" s="381"/>
      <c r="BU28" s="382"/>
      <c r="BV28" s="380">
        <v>315160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1760</v>
      </c>
      <c r="R29" s="469"/>
      <c r="S29" s="469"/>
      <c r="T29" s="469"/>
      <c r="U29" s="469"/>
      <c r="V29" s="508"/>
      <c r="W29" s="564"/>
      <c r="X29" s="565"/>
      <c r="Y29" s="566"/>
      <c r="Z29" s="467" t="s">
        <v>171</v>
      </c>
      <c r="AA29" s="447"/>
      <c r="AB29" s="447"/>
      <c r="AC29" s="447"/>
      <c r="AD29" s="447"/>
      <c r="AE29" s="447"/>
      <c r="AF29" s="447"/>
      <c r="AG29" s="448"/>
      <c r="AH29" s="468">
        <v>85</v>
      </c>
      <c r="AI29" s="469"/>
      <c r="AJ29" s="469"/>
      <c r="AK29" s="469"/>
      <c r="AL29" s="508"/>
      <c r="AM29" s="468">
        <v>259737</v>
      </c>
      <c r="AN29" s="469"/>
      <c r="AO29" s="469"/>
      <c r="AP29" s="469"/>
      <c r="AQ29" s="469"/>
      <c r="AR29" s="508"/>
      <c r="AS29" s="468">
        <v>3056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1133128</v>
      </c>
      <c r="BO29" s="418"/>
      <c r="BP29" s="418"/>
      <c r="BQ29" s="418"/>
      <c r="BR29" s="418"/>
      <c r="BS29" s="418"/>
      <c r="BT29" s="418"/>
      <c r="BU29" s="419"/>
      <c r="BV29" s="417">
        <v>1274718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717864</v>
      </c>
      <c r="BO30" s="587"/>
      <c r="BP30" s="587"/>
      <c r="BQ30" s="587"/>
      <c r="BR30" s="587"/>
      <c r="BS30" s="587"/>
      <c r="BT30" s="587"/>
      <c r="BU30" s="588"/>
      <c r="BV30" s="586">
        <v>804648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国民健康保険東川町立診療所特別会計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3</v>
      </c>
      <c r="BF34" s="598"/>
      <c r="BG34" s="599" t="str">
        <f>IF('各会計、関係団体の財政状況及び健全化判断比率'!B29="","",'各会計、関係団体の財政状況及び健全化判断比率'!B29)</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4</v>
      </c>
      <c r="BX34" s="598"/>
      <c r="BY34" s="599" t="str">
        <f>IF('各会計、関係団体の財政状況及び健全化判断比率'!B68="","",'各会計、関係団体の財政状況及び健全化判断比率'!B68)</f>
        <v>大雪清掃組合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東川振興公社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t="str">
        <f>IF(W35="","",U34+1)</f>
        <v/>
      </c>
      <c r="V35" s="598"/>
      <c r="W35" s="599"/>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5</v>
      </c>
      <c r="BX35" s="598"/>
      <c r="BY35" s="599" t="str">
        <f>IF('各会計、関係団体の財政状況及び健全化判断比率'!B69="","",'各会計、関係団体の財政状況及び健全化判断比率'!B69)</f>
        <v>大雪葬斎組合</v>
      </c>
      <c r="BZ35" s="599"/>
      <c r="CA35" s="599"/>
      <c r="CB35" s="599"/>
      <c r="CC35" s="599"/>
      <c r="CD35" s="599"/>
      <c r="CE35" s="599"/>
      <c r="CF35" s="599"/>
      <c r="CG35" s="599"/>
      <c r="CH35" s="599"/>
      <c r="CI35" s="599"/>
      <c r="CJ35" s="599"/>
      <c r="CK35" s="599"/>
      <c r="CL35" s="599"/>
      <c r="CM35" s="599"/>
      <c r="CN35" s="167"/>
      <c r="CO35" s="598">
        <f t="shared" ref="CO35:CO43" si="3">IF(CQ35="","",CO34+1)</f>
        <v>14</v>
      </c>
      <c r="CP35" s="598"/>
      <c r="CQ35" s="599" t="str">
        <f>IF('各会計、関係団体の財政状況及び健全化判断比率'!BS8="","",'各会計、関係団体の財政状況及び健全化判断比率'!BS8)</f>
        <v>東川農業振興公社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6</v>
      </c>
      <c r="BX36" s="598"/>
      <c r="BY36" s="599" t="str">
        <f>IF('各会計、関係団体の財政状況及び健全化判断比率'!B70="","",'各会計、関係団体の財政状況及び健全化判断比率'!B70)</f>
        <v>大雪消防組合</v>
      </c>
      <c r="BZ36" s="599"/>
      <c r="CA36" s="599"/>
      <c r="CB36" s="599"/>
      <c r="CC36" s="599"/>
      <c r="CD36" s="599"/>
      <c r="CE36" s="599"/>
      <c r="CF36" s="599"/>
      <c r="CG36" s="599"/>
      <c r="CH36" s="599"/>
      <c r="CI36" s="599"/>
      <c r="CJ36" s="599"/>
      <c r="CK36" s="599"/>
      <c r="CL36" s="599"/>
      <c r="CM36" s="599"/>
      <c r="CN36" s="167"/>
      <c r="CO36" s="598">
        <f t="shared" si="3"/>
        <v>15</v>
      </c>
      <c r="CP36" s="598"/>
      <c r="CQ36" s="599" t="str">
        <f>IF('各会計、関係団体の財政状況及び健全化判断比率'!BS9="","",'各会計、関係団体の財政状況及び健全化判断比率'!BS9)</f>
        <v>ＨＪＫ</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7</v>
      </c>
      <c r="BX37" s="598"/>
      <c r="BY37" s="599" t="str">
        <f>IF('各会計、関係団体の財政状況及び健全化判断比率'!B71="","",'各会計、関係団体の財政状況及び健全化判断比率'!B71)</f>
        <v>大雪地区広域連合　一般会計</v>
      </c>
      <c r="BZ37" s="599"/>
      <c r="CA37" s="599"/>
      <c r="CB37" s="599"/>
      <c r="CC37" s="599"/>
      <c r="CD37" s="599"/>
      <c r="CE37" s="599"/>
      <c r="CF37" s="599"/>
      <c r="CG37" s="599"/>
      <c r="CH37" s="599"/>
      <c r="CI37" s="599"/>
      <c r="CJ37" s="599"/>
      <c r="CK37" s="599"/>
      <c r="CL37" s="599"/>
      <c r="CM37" s="599"/>
      <c r="CN37" s="167"/>
      <c r="CO37" s="598">
        <f t="shared" si="3"/>
        <v>16</v>
      </c>
      <c r="CP37" s="598"/>
      <c r="CQ37" s="599" t="str">
        <f>IF('各会計、関係団体の財政状況及び健全化判断比率'!BS10="","",'各会計、関係団体の財政状況及び健全化判断比率'!BS10)</f>
        <v>東川土地開発公社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8</v>
      </c>
      <c r="BX38" s="598"/>
      <c r="BY38" s="599" t="str">
        <f>IF('各会計、関係団体の財政状況及び健全化判断比率'!B72="","",'各会計、関係団体の財政状況及び健全化判断比率'!B72)</f>
        <v>大雪地区広域連合　介護保険特別会計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9</v>
      </c>
      <c r="BX39" s="598"/>
      <c r="BY39" s="599" t="str">
        <f>IF('各会計、関係団体の財政状況及び健全化判断比率'!B73="","",'各会計、関係団体の財政状況及び健全化判断比率'!B73)</f>
        <v>大雪地区広域連合　国民健康保険特別会計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10</v>
      </c>
      <c r="BX40" s="598"/>
      <c r="BY40" s="599" t="str">
        <f>IF('各会計、関係団体の財政状況及び健全化判断比率'!B74="","",'各会計、関係団体の財政状況及び健全化判断比率'!B74)</f>
        <v>大雪地区広域連合　後期高齢者医療特別会計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11</v>
      </c>
      <c r="BX41" s="598"/>
      <c r="BY41" s="599" t="str">
        <f>IF('各会計、関係団体の財政状況及び健全化判断比率'!B75="","",'各会計、関係団体の財政状況及び健全化判断比率'!B75)</f>
        <v>上川教育研修センター組合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12</v>
      </c>
      <c r="BX42" s="598"/>
      <c r="BY42" s="599" t="str">
        <f>IF('各会計、関係団体の財政状況及び健全化判断比率'!B76="","",'各会計、関係団体の財政状況及び健全化判断比率'!B76)</f>
        <v>上川広域滞納整理機構</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4" sqref="P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5" t="s">
        <v>521</v>
      </c>
      <c r="D34" s="1185"/>
      <c r="E34" s="1186"/>
      <c r="F34" s="32">
        <v>4.87</v>
      </c>
      <c r="G34" s="33">
        <v>2.69</v>
      </c>
      <c r="H34" s="33">
        <v>3.42</v>
      </c>
      <c r="I34" s="33">
        <v>3.74</v>
      </c>
      <c r="J34" s="34">
        <v>4.51</v>
      </c>
      <c r="K34" s="22"/>
      <c r="L34" s="22"/>
      <c r="M34" s="22"/>
      <c r="N34" s="22"/>
      <c r="O34" s="22"/>
      <c r="P34" s="22"/>
    </row>
    <row r="35" spans="1:16" ht="39" customHeight="1" x14ac:dyDescent="0.15">
      <c r="A35" s="22"/>
      <c r="B35" s="35"/>
      <c r="C35" s="1179" t="s">
        <v>522</v>
      </c>
      <c r="D35" s="1180"/>
      <c r="E35" s="1181"/>
      <c r="F35" s="36">
        <v>0</v>
      </c>
      <c r="G35" s="37">
        <v>0</v>
      </c>
      <c r="H35" s="37">
        <v>2.77</v>
      </c>
      <c r="I35" s="37">
        <v>1.44</v>
      </c>
      <c r="J35" s="38">
        <v>0.75</v>
      </c>
      <c r="K35" s="22"/>
      <c r="L35" s="22"/>
      <c r="M35" s="22"/>
      <c r="N35" s="22"/>
      <c r="O35" s="22"/>
      <c r="P35" s="22"/>
    </row>
    <row r="36" spans="1:16" ht="39" customHeight="1" x14ac:dyDescent="0.15">
      <c r="A36" s="22"/>
      <c r="B36" s="35"/>
      <c r="C36" s="1179" t="s">
        <v>523</v>
      </c>
      <c r="D36" s="1180"/>
      <c r="E36" s="1181"/>
      <c r="F36" s="36">
        <v>0.17</v>
      </c>
      <c r="G36" s="37">
        <v>0.19</v>
      </c>
      <c r="H36" s="37">
        <v>0.28999999999999998</v>
      </c>
      <c r="I36" s="37">
        <v>0.36</v>
      </c>
      <c r="J36" s="38">
        <v>0</v>
      </c>
      <c r="K36" s="22"/>
      <c r="L36" s="22"/>
      <c r="M36" s="22"/>
      <c r="N36" s="22"/>
      <c r="O36" s="22"/>
      <c r="P36" s="22"/>
    </row>
    <row r="37" spans="1:16" ht="39" customHeight="1" x14ac:dyDescent="0.15">
      <c r="A37" s="22"/>
      <c r="B37" s="35"/>
      <c r="C37" s="1179"/>
      <c r="D37" s="1180"/>
      <c r="E37" s="1181"/>
      <c r="F37" s="36"/>
      <c r="G37" s="37"/>
      <c r="H37" s="37"/>
      <c r="I37" s="37"/>
      <c r="J37" s="38"/>
      <c r="K37" s="22"/>
      <c r="L37" s="22"/>
      <c r="M37" s="22"/>
      <c r="N37" s="22"/>
      <c r="O37" s="22"/>
      <c r="P37" s="22"/>
    </row>
    <row r="38" spans="1:16" ht="39" customHeight="1" x14ac:dyDescent="0.15">
      <c r="A38" s="22"/>
      <c r="B38" s="35"/>
      <c r="C38" s="1179"/>
      <c r="D38" s="1180"/>
      <c r="E38" s="1181"/>
      <c r="F38" s="36"/>
      <c r="G38" s="37"/>
      <c r="H38" s="37"/>
      <c r="I38" s="37"/>
      <c r="J38" s="38"/>
      <c r="K38" s="22"/>
      <c r="L38" s="22"/>
      <c r="M38" s="22"/>
      <c r="N38" s="22"/>
      <c r="O38" s="22"/>
      <c r="P38" s="22"/>
    </row>
    <row r="39" spans="1:16" ht="39" customHeight="1" x14ac:dyDescent="0.15">
      <c r="A39" s="22"/>
      <c r="B39" s="35"/>
      <c r="C39" s="1179"/>
      <c r="D39" s="1180"/>
      <c r="E39" s="1181"/>
      <c r="F39" s="36"/>
      <c r="G39" s="37"/>
      <c r="H39" s="37"/>
      <c r="I39" s="37"/>
      <c r="J39" s="38"/>
      <c r="K39" s="22"/>
      <c r="L39" s="22"/>
      <c r="M39" s="22"/>
      <c r="N39" s="22"/>
      <c r="O39" s="22"/>
      <c r="P39" s="22"/>
    </row>
    <row r="40" spans="1:16" ht="39" customHeight="1" x14ac:dyDescent="0.15">
      <c r="A40" s="22"/>
      <c r="B40" s="35"/>
      <c r="C40" s="1179"/>
      <c r="D40" s="1180"/>
      <c r="E40" s="1181"/>
      <c r="F40" s="36"/>
      <c r="G40" s="37"/>
      <c r="H40" s="37"/>
      <c r="I40" s="37"/>
      <c r="J40" s="38"/>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524</v>
      </c>
      <c r="D42" s="1180"/>
      <c r="E42" s="1181"/>
      <c r="F42" s="36" t="s">
        <v>473</v>
      </c>
      <c r="G42" s="37" t="s">
        <v>473</v>
      </c>
      <c r="H42" s="37" t="s">
        <v>473</v>
      </c>
      <c r="I42" s="37" t="s">
        <v>473</v>
      </c>
      <c r="J42" s="38" t="s">
        <v>473</v>
      </c>
      <c r="K42" s="22"/>
      <c r="L42" s="22"/>
      <c r="M42" s="22"/>
      <c r="N42" s="22"/>
      <c r="O42" s="22"/>
      <c r="P42" s="22"/>
    </row>
    <row r="43" spans="1:16" ht="39" customHeight="1" thickBot="1" x14ac:dyDescent="0.2">
      <c r="A43" s="22"/>
      <c r="B43" s="40"/>
      <c r="C43" s="1182" t="s">
        <v>525</v>
      </c>
      <c r="D43" s="1183"/>
      <c r="E43" s="1184"/>
      <c r="F43" s="41">
        <v>0.47</v>
      </c>
      <c r="G43" s="42">
        <v>0.52</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70" zoomScaleNormal="70"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597</v>
      </c>
      <c r="L45" s="60">
        <v>674</v>
      </c>
      <c r="M45" s="60">
        <v>751</v>
      </c>
      <c r="N45" s="60">
        <v>923</v>
      </c>
      <c r="O45" s="61">
        <v>1213</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473</v>
      </c>
      <c r="L46" s="64" t="s">
        <v>473</v>
      </c>
      <c r="M46" s="64" t="s">
        <v>473</v>
      </c>
      <c r="N46" s="64" t="s">
        <v>473</v>
      </c>
      <c r="O46" s="65" t="s">
        <v>473</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473</v>
      </c>
      <c r="L47" s="64" t="s">
        <v>473</v>
      </c>
      <c r="M47" s="64" t="s">
        <v>473</v>
      </c>
      <c r="N47" s="64" t="s">
        <v>473</v>
      </c>
      <c r="O47" s="65" t="s">
        <v>473</v>
      </c>
      <c r="P47" s="48"/>
      <c r="Q47" s="48"/>
      <c r="R47" s="48"/>
      <c r="S47" s="48"/>
      <c r="T47" s="48"/>
      <c r="U47" s="48"/>
    </row>
    <row r="48" spans="1:21" ht="30.75" customHeight="1" x14ac:dyDescent="0.15">
      <c r="A48" s="48"/>
      <c r="B48" s="1197"/>
      <c r="C48" s="1198"/>
      <c r="D48" s="62"/>
      <c r="E48" s="1189" t="s">
        <v>15</v>
      </c>
      <c r="F48" s="1189"/>
      <c r="G48" s="1189"/>
      <c r="H48" s="1189"/>
      <c r="I48" s="1189"/>
      <c r="J48" s="1190"/>
      <c r="K48" s="63">
        <v>53</v>
      </c>
      <c r="L48" s="64">
        <v>58</v>
      </c>
      <c r="M48" s="64">
        <v>70</v>
      </c>
      <c r="N48" s="64">
        <v>61</v>
      </c>
      <c r="O48" s="65">
        <v>30</v>
      </c>
      <c r="P48" s="48"/>
      <c r="Q48" s="48"/>
      <c r="R48" s="48"/>
      <c r="S48" s="48"/>
      <c r="T48" s="48"/>
      <c r="U48" s="48"/>
    </row>
    <row r="49" spans="1:21" ht="30.75" customHeight="1" x14ac:dyDescent="0.15">
      <c r="A49" s="48"/>
      <c r="B49" s="1197"/>
      <c r="C49" s="1198"/>
      <c r="D49" s="62"/>
      <c r="E49" s="1189" t="s">
        <v>16</v>
      </c>
      <c r="F49" s="1189"/>
      <c r="G49" s="1189"/>
      <c r="H49" s="1189"/>
      <c r="I49" s="1189"/>
      <c r="J49" s="1190"/>
      <c r="K49" s="63">
        <v>24</v>
      </c>
      <c r="L49" s="64">
        <v>23</v>
      </c>
      <c r="M49" s="64">
        <v>30</v>
      </c>
      <c r="N49" s="64">
        <v>34</v>
      </c>
      <c r="O49" s="65">
        <v>34</v>
      </c>
      <c r="P49" s="48"/>
      <c r="Q49" s="48"/>
      <c r="R49" s="48"/>
      <c r="S49" s="48"/>
      <c r="T49" s="48"/>
      <c r="U49" s="48"/>
    </row>
    <row r="50" spans="1:21" ht="30.75" customHeight="1" x14ac:dyDescent="0.15">
      <c r="A50" s="48"/>
      <c r="B50" s="1197"/>
      <c r="C50" s="1198"/>
      <c r="D50" s="62"/>
      <c r="E50" s="1189" t="s">
        <v>17</v>
      </c>
      <c r="F50" s="1189"/>
      <c r="G50" s="1189"/>
      <c r="H50" s="1189"/>
      <c r="I50" s="1189"/>
      <c r="J50" s="1190"/>
      <c r="K50" s="63">
        <v>3</v>
      </c>
      <c r="L50" s="64">
        <v>3</v>
      </c>
      <c r="M50" s="64">
        <v>3</v>
      </c>
      <c r="N50" s="64">
        <v>3</v>
      </c>
      <c r="O50" s="65">
        <v>2</v>
      </c>
      <c r="P50" s="48"/>
      <c r="Q50" s="48"/>
      <c r="R50" s="48"/>
      <c r="S50" s="48"/>
      <c r="T50" s="48"/>
      <c r="U50" s="48"/>
    </row>
    <row r="51" spans="1:21" ht="30.75" customHeight="1" x14ac:dyDescent="0.15">
      <c r="A51" s="48"/>
      <c r="B51" s="1199"/>
      <c r="C51" s="1200"/>
      <c r="D51" s="66"/>
      <c r="E51" s="1189" t="s">
        <v>18</v>
      </c>
      <c r="F51" s="1189"/>
      <c r="G51" s="1189"/>
      <c r="H51" s="1189"/>
      <c r="I51" s="1189"/>
      <c r="J51" s="1190"/>
      <c r="K51" s="63">
        <v>3</v>
      </c>
      <c r="L51" s="64">
        <v>0</v>
      </c>
      <c r="M51" s="64">
        <v>1</v>
      </c>
      <c r="N51" s="64">
        <v>1</v>
      </c>
      <c r="O51" s="65">
        <v>1</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374</v>
      </c>
      <c r="L52" s="64">
        <v>446</v>
      </c>
      <c r="M52" s="64">
        <v>617</v>
      </c>
      <c r="N52" s="64">
        <v>804</v>
      </c>
      <c r="O52" s="65">
        <v>859</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306</v>
      </c>
      <c r="L53" s="69">
        <v>312</v>
      </c>
      <c r="M53" s="69">
        <v>238</v>
      </c>
      <c r="N53" s="69">
        <v>218</v>
      </c>
      <c r="O53" s="70">
        <v>421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203" t="s">
        <v>24</v>
      </c>
      <c r="C41" s="1204"/>
      <c r="D41" s="81"/>
      <c r="E41" s="1209" t="s">
        <v>25</v>
      </c>
      <c r="F41" s="1209"/>
      <c r="G41" s="1209"/>
      <c r="H41" s="1210"/>
      <c r="I41" s="82">
        <v>7387</v>
      </c>
      <c r="J41" s="83">
        <v>9665</v>
      </c>
      <c r="K41" s="83">
        <v>11019</v>
      </c>
      <c r="L41" s="83">
        <v>11523</v>
      </c>
      <c r="M41" s="84">
        <v>11942</v>
      </c>
    </row>
    <row r="42" spans="2:13" ht="27.75" customHeight="1" x14ac:dyDescent="0.15">
      <c r="B42" s="1205"/>
      <c r="C42" s="1206"/>
      <c r="D42" s="85"/>
      <c r="E42" s="1211" t="s">
        <v>26</v>
      </c>
      <c r="F42" s="1211"/>
      <c r="G42" s="1211"/>
      <c r="H42" s="1212"/>
      <c r="I42" s="86" t="s">
        <v>473</v>
      </c>
      <c r="J42" s="87" t="s">
        <v>473</v>
      </c>
      <c r="K42" s="87" t="s">
        <v>473</v>
      </c>
      <c r="L42" s="87" t="s">
        <v>473</v>
      </c>
      <c r="M42" s="88" t="s">
        <v>473</v>
      </c>
    </row>
    <row r="43" spans="2:13" ht="27.75" customHeight="1" x14ac:dyDescent="0.15">
      <c r="B43" s="1205"/>
      <c r="C43" s="1206"/>
      <c r="D43" s="85"/>
      <c r="E43" s="1211" t="s">
        <v>27</v>
      </c>
      <c r="F43" s="1211"/>
      <c r="G43" s="1211"/>
      <c r="H43" s="1212"/>
      <c r="I43" s="86">
        <v>934</v>
      </c>
      <c r="J43" s="87">
        <v>872</v>
      </c>
      <c r="K43" s="87">
        <v>865</v>
      </c>
      <c r="L43" s="87">
        <v>841</v>
      </c>
      <c r="M43" s="88">
        <v>781</v>
      </c>
    </row>
    <row r="44" spans="2:13" ht="27.75" customHeight="1" x14ac:dyDescent="0.15">
      <c r="B44" s="1205"/>
      <c r="C44" s="1206"/>
      <c r="D44" s="85"/>
      <c r="E44" s="1211" t="s">
        <v>28</v>
      </c>
      <c r="F44" s="1211"/>
      <c r="G44" s="1211"/>
      <c r="H44" s="1212"/>
      <c r="I44" s="86">
        <v>137</v>
      </c>
      <c r="J44" s="87">
        <v>200</v>
      </c>
      <c r="K44" s="87">
        <v>179</v>
      </c>
      <c r="L44" s="87">
        <v>163</v>
      </c>
      <c r="M44" s="88">
        <v>132</v>
      </c>
    </row>
    <row r="45" spans="2:13" ht="27.75" customHeight="1" x14ac:dyDescent="0.15">
      <c r="B45" s="1205"/>
      <c r="C45" s="1206"/>
      <c r="D45" s="85"/>
      <c r="E45" s="1211" t="s">
        <v>29</v>
      </c>
      <c r="F45" s="1211"/>
      <c r="G45" s="1211"/>
      <c r="H45" s="1212"/>
      <c r="I45" s="86">
        <v>1090</v>
      </c>
      <c r="J45" s="87">
        <v>1077</v>
      </c>
      <c r="K45" s="87">
        <v>966</v>
      </c>
      <c r="L45" s="87">
        <v>1006</v>
      </c>
      <c r="M45" s="88">
        <v>956</v>
      </c>
    </row>
    <row r="46" spans="2:13" ht="27.75" customHeight="1" x14ac:dyDescent="0.15">
      <c r="B46" s="1205"/>
      <c r="C46" s="1206"/>
      <c r="D46" s="89"/>
      <c r="E46" s="1211" t="s">
        <v>30</v>
      </c>
      <c r="F46" s="1211"/>
      <c r="G46" s="1211"/>
      <c r="H46" s="1212"/>
      <c r="I46" s="86" t="s">
        <v>473</v>
      </c>
      <c r="J46" s="87" t="s">
        <v>473</v>
      </c>
      <c r="K46" s="87" t="s">
        <v>473</v>
      </c>
      <c r="L46" s="87" t="s">
        <v>473</v>
      </c>
      <c r="M46" s="88" t="s">
        <v>473</v>
      </c>
    </row>
    <row r="47" spans="2:13" ht="27.75" customHeight="1" x14ac:dyDescent="0.15">
      <c r="B47" s="1205"/>
      <c r="C47" s="1206"/>
      <c r="D47" s="90"/>
      <c r="E47" s="1213" t="s">
        <v>31</v>
      </c>
      <c r="F47" s="1214"/>
      <c r="G47" s="1214"/>
      <c r="H47" s="1215"/>
      <c r="I47" s="86" t="s">
        <v>473</v>
      </c>
      <c r="J47" s="87" t="s">
        <v>473</v>
      </c>
      <c r="K47" s="87" t="s">
        <v>473</v>
      </c>
      <c r="L47" s="87" t="s">
        <v>473</v>
      </c>
      <c r="M47" s="88" t="s">
        <v>473</v>
      </c>
    </row>
    <row r="48" spans="2:13" ht="27.75" customHeight="1" x14ac:dyDescent="0.15">
      <c r="B48" s="1205"/>
      <c r="C48" s="1206"/>
      <c r="D48" s="85"/>
      <c r="E48" s="1211" t="s">
        <v>32</v>
      </c>
      <c r="F48" s="1211"/>
      <c r="G48" s="1211"/>
      <c r="H48" s="1212"/>
      <c r="I48" s="86" t="s">
        <v>473</v>
      </c>
      <c r="J48" s="87" t="s">
        <v>473</v>
      </c>
      <c r="K48" s="87" t="s">
        <v>473</v>
      </c>
      <c r="L48" s="87" t="s">
        <v>473</v>
      </c>
      <c r="M48" s="88" t="s">
        <v>473</v>
      </c>
    </row>
    <row r="49" spans="2:13" ht="27.75" customHeight="1" x14ac:dyDescent="0.15">
      <c r="B49" s="1207"/>
      <c r="C49" s="1208"/>
      <c r="D49" s="85"/>
      <c r="E49" s="1211" t="s">
        <v>33</v>
      </c>
      <c r="F49" s="1211"/>
      <c r="G49" s="1211"/>
      <c r="H49" s="1212"/>
      <c r="I49" s="86" t="s">
        <v>473</v>
      </c>
      <c r="J49" s="87" t="s">
        <v>473</v>
      </c>
      <c r="K49" s="87" t="s">
        <v>473</v>
      </c>
      <c r="L49" s="87" t="s">
        <v>473</v>
      </c>
      <c r="M49" s="88" t="s">
        <v>473</v>
      </c>
    </row>
    <row r="50" spans="2:13" ht="27.75" customHeight="1" x14ac:dyDescent="0.15">
      <c r="B50" s="1216" t="s">
        <v>34</v>
      </c>
      <c r="C50" s="1217"/>
      <c r="D50" s="91"/>
      <c r="E50" s="1211" t="s">
        <v>35</v>
      </c>
      <c r="F50" s="1211"/>
      <c r="G50" s="1211"/>
      <c r="H50" s="1212"/>
      <c r="I50" s="86">
        <v>2361</v>
      </c>
      <c r="J50" s="87">
        <v>2502</v>
      </c>
      <c r="K50" s="87">
        <v>2316</v>
      </c>
      <c r="L50" s="87">
        <v>2480</v>
      </c>
      <c r="M50" s="88">
        <v>2259</v>
      </c>
    </row>
    <row r="51" spans="2:13" ht="27.75" customHeight="1" x14ac:dyDescent="0.15">
      <c r="B51" s="1205"/>
      <c r="C51" s="1206"/>
      <c r="D51" s="85"/>
      <c r="E51" s="1211" t="s">
        <v>36</v>
      </c>
      <c r="F51" s="1211"/>
      <c r="G51" s="1211"/>
      <c r="H51" s="1212"/>
      <c r="I51" s="86">
        <v>1120</v>
      </c>
      <c r="J51" s="87">
        <v>1060</v>
      </c>
      <c r="K51" s="87">
        <v>911</v>
      </c>
      <c r="L51" s="87">
        <v>793</v>
      </c>
      <c r="M51" s="88">
        <v>881</v>
      </c>
    </row>
    <row r="52" spans="2:13" ht="27.75" customHeight="1" x14ac:dyDescent="0.15">
      <c r="B52" s="1207"/>
      <c r="C52" s="1208"/>
      <c r="D52" s="85"/>
      <c r="E52" s="1211" t="s">
        <v>37</v>
      </c>
      <c r="F52" s="1211"/>
      <c r="G52" s="1211"/>
      <c r="H52" s="1212"/>
      <c r="I52" s="86">
        <v>5032</v>
      </c>
      <c r="J52" s="87">
        <v>6881</v>
      </c>
      <c r="K52" s="87">
        <v>7850</v>
      </c>
      <c r="L52" s="87">
        <v>9111</v>
      </c>
      <c r="M52" s="88">
        <v>8234</v>
      </c>
    </row>
    <row r="53" spans="2:13" ht="27.75" customHeight="1" thickBot="1" x14ac:dyDescent="0.2">
      <c r="B53" s="1218" t="s">
        <v>21</v>
      </c>
      <c r="C53" s="1219"/>
      <c r="D53" s="92"/>
      <c r="E53" s="1220" t="s">
        <v>38</v>
      </c>
      <c r="F53" s="1220"/>
      <c r="G53" s="1220"/>
      <c r="H53" s="1221"/>
      <c r="I53" s="93">
        <v>1035</v>
      </c>
      <c r="J53" s="94">
        <v>1370</v>
      </c>
      <c r="K53" s="94">
        <v>1951</v>
      </c>
      <c r="L53" s="94">
        <v>1148</v>
      </c>
      <c r="M53" s="95">
        <v>2437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50" zoomScale="70" zoomScaleNormal="70" zoomScaleSheetLayoutView="55" workbookViewId="0">
      <selection activeCell="I77" sqref="I77:J7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551</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551</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546</v>
      </c>
      <c r="I42" s="354"/>
      <c r="J42" s="354"/>
      <c r="K42" s="354"/>
      <c r="L42" s="246"/>
      <c r="M42" s="246"/>
      <c r="N42" s="246"/>
      <c r="O42" s="246"/>
    </row>
    <row r="43" spans="2:17" x14ac:dyDescent="0.15">
      <c r="B43" s="250"/>
      <c r="C43" s="246"/>
      <c r="D43" s="246"/>
      <c r="E43" s="246"/>
      <c r="F43" s="246"/>
      <c r="G43" s="1236" t="s">
        <v>552</v>
      </c>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65"/>
      <c r="I48" s="365"/>
      <c r="J48" s="365"/>
    </row>
    <row r="49" spans="1:17" x14ac:dyDescent="0.15">
      <c r="B49" s="250"/>
      <c r="C49" s="246"/>
      <c r="D49" s="246"/>
      <c r="E49" s="246"/>
      <c r="F49" s="246"/>
      <c r="G49" s="245" t="s">
        <v>549</v>
      </c>
    </row>
    <row r="50" spans="1:17" x14ac:dyDescent="0.15">
      <c r="B50" s="250"/>
      <c r="C50" s="246"/>
      <c r="D50" s="246"/>
      <c r="E50" s="246"/>
      <c r="F50" s="246"/>
      <c r="G50" s="1245"/>
      <c r="H50" s="1246"/>
      <c r="I50" s="1246"/>
      <c r="J50" s="1247"/>
      <c r="K50" s="347" t="s">
        <v>513</v>
      </c>
      <c r="L50" s="347" t="s">
        <v>514</v>
      </c>
      <c r="M50" s="347" t="s">
        <v>515</v>
      </c>
      <c r="N50" s="347" t="s">
        <v>516</v>
      </c>
      <c r="O50" s="347" t="s">
        <v>517</v>
      </c>
    </row>
    <row r="51" spans="1:17" x14ac:dyDescent="0.15">
      <c r="B51" s="250"/>
      <c r="C51" s="246"/>
      <c r="D51" s="246"/>
      <c r="E51" s="246"/>
      <c r="F51" s="246"/>
      <c r="G51" s="1248" t="s">
        <v>544</v>
      </c>
      <c r="H51" s="1249"/>
      <c r="I51" s="1254" t="s">
        <v>542</v>
      </c>
      <c r="J51" s="1254"/>
      <c r="K51" s="1257"/>
      <c r="L51" s="1257"/>
      <c r="M51" s="1257"/>
      <c r="N51" s="1257"/>
      <c r="O51" s="1257"/>
    </row>
    <row r="52" spans="1:17" x14ac:dyDescent="0.15">
      <c r="B52" s="250"/>
      <c r="C52" s="246"/>
      <c r="D52" s="246"/>
      <c r="E52" s="246"/>
      <c r="F52" s="246"/>
      <c r="G52" s="1250"/>
      <c r="H52" s="1251"/>
      <c r="I52" s="1255"/>
      <c r="J52" s="1255"/>
      <c r="K52" s="1224"/>
      <c r="L52" s="1224"/>
      <c r="M52" s="1224"/>
      <c r="N52" s="1224"/>
      <c r="O52" s="1224"/>
    </row>
    <row r="53" spans="1:17" x14ac:dyDescent="0.15">
      <c r="A53" s="357"/>
      <c r="B53" s="250"/>
      <c r="C53" s="246"/>
      <c r="D53" s="246"/>
      <c r="E53" s="246"/>
      <c r="F53" s="246"/>
      <c r="G53" s="1250"/>
      <c r="H53" s="1251"/>
      <c r="I53" s="1234" t="s">
        <v>548</v>
      </c>
      <c r="J53" s="1234"/>
      <c r="K53" s="1256"/>
      <c r="L53" s="1256"/>
      <c r="M53" s="1256"/>
      <c r="N53" s="1256"/>
      <c r="O53" s="1256"/>
    </row>
    <row r="54" spans="1:17" x14ac:dyDescent="0.15">
      <c r="A54" s="357"/>
      <c r="B54" s="250"/>
      <c r="C54" s="246"/>
      <c r="D54" s="246"/>
      <c r="E54" s="246"/>
      <c r="F54" s="246"/>
      <c r="G54" s="1252"/>
      <c r="H54" s="1253"/>
      <c r="I54" s="1234"/>
      <c r="J54" s="1234"/>
      <c r="K54" s="1223"/>
      <c r="L54" s="1223"/>
      <c r="M54" s="1223"/>
      <c r="N54" s="1223"/>
      <c r="O54" s="1223"/>
    </row>
    <row r="55" spans="1:17" x14ac:dyDescent="0.15">
      <c r="A55" s="357"/>
      <c r="B55" s="250"/>
      <c r="C55" s="246"/>
      <c r="D55" s="246"/>
      <c r="E55" s="246"/>
      <c r="F55" s="246"/>
      <c r="G55" s="1228" t="s">
        <v>543</v>
      </c>
      <c r="H55" s="1229"/>
      <c r="I55" s="1234" t="s">
        <v>542</v>
      </c>
      <c r="J55" s="1234"/>
      <c r="K55" s="1257"/>
      <c r="L55" s="1257"/>
      <c r="M55" s="1257"/>
      <c r="N55" s="1257"/>
      <c r="O55" s="1257"/>
    </row>
    <row r="56" spans="1:17" x14ac:dyDescent="0.15">
      <c r="A56" s="357"/>
      <c r="B56" s="250"/>
      <c r="C56" s="246"/>
      <c r="D56" s="246"/>
      <c r="E56" s="246"/>
      <c r="F56" s="246"/>
      <c r="G56" s="1230"/>
      <c r="H56" s="1231"/>
      <c r="I56" s="1234"/>
      <c r="J56" s="1234"/>
      <c r="K56" s="1224"/>
      <c r="L56" s="1224"/>
      <c r="M56" s="1224"/>
      <c r="N56" s="1224"/>
      <c r="O56" s="1224"/>
    </row>
    <row r="57" spans="1:17" s="357" customFormat="1" x14ac:dyDescent="0.15">
      <c r="B57" s="358"/>
      <c r="C57" s="354"/>
      <c r="D57" s="354"/>
      <c r="E57" s="354"/>
      <c r="F57" s="354"/>
      <c r="G57" s="1230"/>
      <c r="H57" s="1231"/>
      <c r="I57" s="1226" t="s">
        <v>548</v>
      </c>
      <c r="J57" s="1226"/>
      <c r="K57" s="1256"/>
      <c r="L57" s="1256"/>
      <c r="M57" s="1256"/>
      <c r="N57" s="1256"/>
      <c r="O57" s="1256"/>
      <c r="P57" s="363"/>
      <c r="Q57" s="358"/>
    </row>
    <row r="58" spans="1:17" s="357" customFormat="1" x14ac:dyDescent="0.15">
      <c r="A58" s="245"/>
      <c r="B58" s="358"/>
      <c r="C58" s="354"/>
      <c r="D58" s="354"/>
      <c r="E58" s="354"/>
      <c r="F58" s="354"/>
      <c r="G58" s="1232"/>
      <c r="H58" s="1233"/>
      <c r="I58" s="1226"/>
      <c r="J58" s="1226"/>
      <c r="K58" s="1223"/>
      <c r="L58" s="1223"/>
      <c r="M58" s="1223"/>
      <c r="N58" s="1223"/>
      <c r="O58" s="1223"/>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547</v>
      </c>
      <c r="C63" s="246"/>
      <c r="D63" s="246"/>
      <c r="E63" s="246"/>
      <c r="F63" s="246"/>
      <c r="G63" s="246"/>
      <c r="H63" s="246"/>
      <c r="I63" s="246"/>
      <c r="J63" s="246"/>
      <c r="K63" s="246"/>
      <c r="L63" s="246"/>
      <c r="M63" s="246"/>
      <c r="N63" s="246"/>
      <c r="O63" s="246"/>
    </row>
    <row r="64" spans="1:17" x14ac:dyDescent="0.15">
      <c r="B64" s="250"/>
      <c r="C64" s="246"/>
      <c r="D64" s="246"/>
      <c r="E64" s="246"/>
      <c r="F64" s="246"/>
      <c r="G64" s="355" t="s">
        <v>546</v>
      </c>
      <c r="I64" s="354"/>
      <c r="J64" s="354"/>
      <c r="K64" s="354"/>
      <c r="L64" s="246"/>
      <c r="M64" s="246"/>
      <c r="N64" s="246"/>
      <c r="O64" s="246"/>
    </row>
    <row r="65" spans="2:30" x14ac:dyDescent="0.15">
      <c r="B65" s="250"/>
      <c r="C65" s="246"/>
      <c r="D65" s="246"/>
      <c r="E65" s="246"/>
      <c r="F65" s="246"/>
      <c r="G65" s="1236" t="s">
        <v>553</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545</v>
      </c>
      <c r="I71" s="351"/>
      <c r="J71" s="350"/>
      <c r="K71" s="350"/>
      <c r="L71" s="349"/>
      <c r="M71" s="350"/>
      <c r="N71" s="349"/>
      <c r="O71" s="348"/>
    </row>
    <row r="72" spans="2:30" x14ac:dyDescent="0.15">
      <c r="B72" s="250"/>
      <c r="C72" s="246"/>
      <c r="D72" s="246"/>
      <c r="E72" s="246"/>
      <c r="F72" s="246"/>
      <c r="G72" s="1245"/>
      <c r="H72" s="1246"/>
      <c r="I72" s="1246"/>
      <c r="J72" s="1247"/>
      <c r="K72" s="347" t="s">
        <v>513</v>
      </c>
      <c r="L72" s="347" t="s">
        <v>514</v>
      </c>
      <c r="M72" s="347" t="s">
        <v>515</v>
      </c>
      <c r="N72" s="347" t="s">
        <v>516</v>
      </c>
      <c r="O72" s="347" t="s">
        <v>517</v>
      </c>
    </row>
    <row r="73" spans="2:30" x14ac:dyDescent="0.15">
      <c r="B73" s="250"/>
      <c r="C73" s="246"/>
      <c r="D73" s="246"/>
      <c r="E73" s="246"/>
      <c r="F73" s="246"/>
      <c r="G73" s="1248" t="s">
        <v>544</v>
      </c>
      <c r="H73" s="1249"/>
      <c r="I73" s="1254" t="s">
        <v>542</v>
      </c>
      <c r="J73" s="1254"/>
      <c r="K73" s="1235">
        <v>35.799999999999997</v>
      </c>
      <c r="L73" s="1235">
        <v>46.1</v>
      </c>
      <c r="M73" s="1224">
        <v>67.400000000000006</v>
      </c>
      <c r="N73" s="1224">
        <v>38.700000000000003</v>
      </c>
      <c r="O73" s="1224">
        <v>81.5</v>
      </c>
      <c r="S73" s="245">
        <v>9.9</v>
      </c>
    </row>
    <row r="74" spans="2:30" x14ac:dyDescent="0.15">
      <c r="B74" s="250"/>
      <c r="C74" s="246"/>
      <c r="D74" s="246"/>
      <c r="E74" s="246"/>
      <c r="F74" s="246"/>
      <c r="G74" s="1250"/>
      <c r="H74" s="1251"/>
      <c r="I74" s="1255"/>
      <c r="J74" s="1255"/>
      <c r="K74" s="1235"/>
      <c r="L74" s="1235"/>
      <c r="M74" s="1224"/>
      <c r="N74" s="1224"/>
      <c r="O74" s="1224"/>
    </row>
    <row r="75" spans="2:30" x14ac:dyDescent="0.15">
      <c r="B75" s="250"/>
      <c r="C75" s="246"/>
      <c r="D75" s="246"/>
      <c r="E75" s="246"/>
      <c r="F75" s="246"/>
      <c r="G75" s="1250"/>
      <c r="H75" s="1251"/>
      <c r="I75" s="1234" t="s">
        <v>541</v>
      </c>
      <c r="J75" s="1234"/>
      <c r="K75" s="1222">
        <v>9.9</v>
      </c>
      <c r="L75" s="1222">
        <v>10.3</v>
      </c>
      <c r="M75" s="1222">
        <v>9.8000000000000007</v>
      </c>
      <c r="N75" s="1222">
        <v>8.6</v>
      </c>
      <c r="O75" s="1222">
        <v>9.8000000000000007</v>
      </c>
      <c r="U75" s="245">
        <v>81.2</v>
      </c>
      <c r="W75" s="245">
        <v>87.2</v>
      </c>
      <c r="Y75" s="245">
        <v>99.8</v>
      </c>
      <c r="AA75" s="245">
        <v>109.5</v>
      </c>
      <c r="AC75" s="245">
        <v>115.2</v>
      </c>
    </row>
    <row r="76" spans="2:30" x14ac:dyDescent="0.15">
      <c r="B76" s="250"/>
      <c r="C76" s="246"/>
      <c r="D76" s="246"/>
      <c r="E76" s="246"/>
      <c r="F76" s="246"/>
      <c r="G76" s="1252"/>
      <c r="H76" s="1253"/>
      <c r="I76" s="1234"/>
      <c r="J76" s="1234"/>
      <c r="K76" s="1223"/>
      <c r="L76" s="1223"/>
      <c r="M76" s="1223"/>
      <c r="N76" s="1223"/>
      <c r="O76" s="1223"/>
    </row>
    <row r="77" spans="2:30" x14ac:dyDescent="0.15">
      <c r="B77" s="250"/>
      <c r="C77" s="246"/>
      <c r="D77" s="246"/>
      <c r="E77" s="246"/>
      <c r="F77" s="246"/>
      <c r="G77" s="1228" t="s">
        <v>543</v>
      </c>
      <c r="H77" s="1229"/>
      <c r="I77" s="1234" t="s">
        <v>542</v>
      </c>
      <c r="J77" s="1234"/>
      <c r="K77" s="1235">
        <v>5.7</v>
      </c>
      <c r="L77" s="1235">
        <v>0</v>
      </c>
      <c r="M77" s="1224">
        <v>0</v>
      </c>
      <c r="N77" s="1224">
        <v>0</v>
      </c>
      <c r="O77" s="1224">
        <v>0</v>
      </c>
      <c r="R77" s="245">
        <v>12.3</v>
      </c>
      <c r="T77" s="245">
        <v>11.1</v>
      </c>
    </row>
    <row r="78" spans="2:30" x14ac:dyDescent="0.15">
      <c r="B78" s="250"/>
      <c r="C78" s="246"/>
      <c r="D78" s="246"/>
      <c r="E78" s="246"/>
      <c r="F78" s="246"/>
      <c r="G78" s="1230"/>
      <c r="H78" s="1231"/>
      <c r="I78" s="1234"/>
      <c r="J78" s="1234"/>
      <c r="K78" s="1235"/>
      <c r="L78" s="1235"/>
      <c r="M78" s="1224"/>
      <c r="N78" s="1224"/>
      <c r="O78" s="1224"/>
    </row>
    <row r="79" spans="2:30" x14ac:dyDescent="0.15">
      <c r="B79" s="250"/>
      <c r="C79" s="246"/>
      <c r="D79" s="246"/>
      <c r="E79" s="246"/>
      <c r="F79" s="246"/>
      <c r="G79" s="1230"/>
      <c r="H79" s="1231"/>
      <c r="I79" s="1225" t="s">
        <v>541</v>
      </c>
      <c r="J79" s="1226"/>
      <c r="K79" s="1227">
        <v>10.8</v>
      </c>
      <c r="L79" s="1227">
        <v>9.8000000000000007</v>
      </c>
      <c r="M79" s="1227">
        <v>9.1</v>
      </c>
      <c r="N79" s="1227">
        <v>8.6</v>
      </c>
      <c r="O79" s="1227">
        <v>8.5</v>
      </c>
      <c r="V79" s="245">
        <v>53.5</v>
      </c>
      <c r="X79" s="245">
        <v>48.2</v>
      </c>
      <c r="Z79" s="245">
        <v>34.200000000000003</v>
      </c>
      <c r="AB79" s="245">
        <v>30.3</v>
      </c>
      <c r="AD79" s="245">
        <v>28.9</v>
      </c>
    </row>
    <row r="80" spans="2:30" x14ac:dyDescent="0.15">
      <c r="B80" s="250"/>
      <c r="C80" s="246"/>
      <c r="D80" s="246"/>
      <c r="E80" s="246"/>
      <c r="F80" s="246"/>
      <c r="G80" s="1232"/>
      <c r="H80" s="1233"/>
      <c r="I80" s="1226"/>
      <c r="J80" s="1226"/>
      <c r="K80" s="1227"/>
      <c r="L80" s="1227"/>
      <c r="M80" s="1227"/>
      <c r="N80" s="1227"/>
      <c r="O80" s="1227"/>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70" workbookViewId="0">
      <selection activeCell="I77" sqref="I77:J78"/>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25" zoomScaleNormal="25" zoomScaleSheetLayoutView="55" workbookViewId="0">
      <selection activeCell="I77" sqref="I77:J78"/>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512</v>
      </c>
      <c r="G2" s="113"/>
      <c r="H2" s="114"/>
    </row>
    <row r="3" spans="1:8" x14ac:dyDescent="0.15">
      <c r="A3" s="110" t="s">
        <v>505</v>
      </c>
      <c r="B3" s="115"/>
      <c r="C3" s="116"/>
      <c r="D3" s="117">
        <v>353860</v>
      </c>
      <c r="E3" s="118"/>
      <c r="F3" s="119">
        <v>146641</v>
      </c>
      <c r="G3" s="120"/>
      <c r="H3" s="121"/>
    </row>
    <row r="4" spans="1:8" x14ac:dyDescent="0.15">
      <c r="A4" s="122"/>
      <c r="B4" s="123"/>
      <c r="C4" s="124"/>
      <c r="D4" s="125">
        <v>54192</v>
      </c>
      <c r="E4" s="126"/>
      <c r="F4" s="127">
        <v>68142</v>
      </c>
      <c r="G4" s="128"/>
      <c r="H4" s="129"/>
    </row>
    <row r="5" spans="1:8" x14ac:dyDescent="0.15">
      <c r="A5" s="110" t="s">
        <v>507</v>
      </c>
      <c r="B5" s="115"/>
      <c r="C5" s="116"/>
      <c r="D5" s="117">
        <v>587009</v>
      </c>
      <c r="E5" s="118"/>
      <c r="F5" s="119">
        <v>174587</v>
      </c>
      <c r="G5" s="120"/>
      <c r="H5" s="121"/>
    </row>
    <row r="6" spans="1:8" x14ac:dyDescent="0.15">
      <c r="A6" s="122"/>
      <c r="B6" s="123"/>
      <c r="C6" s="124"/>
      <c r="D6" s="125">
        <v>128356</v>
      </c>
      <c r="E6" s="126"/>
      <c r="F6" s="127">
        <v>79695</v>
      </c>
      <c r="G6" s="128"/>
      <c r="H6" s="129"/>
    </row>
    <row r="7" spans="1:8" x14ac:dyDescent="0.15">
      <c r="A7" s="110" t="s">
        <v>508</v>
      </c>
      <c r="B7" s="115"/>
      <c r="C7" s="116"/>
      <c r="D7" s="117">
        <v>413655</v>
      </c>
      <c r="E7" s="118"/>
      <c r="F7" s="119">
        <v>175675</v>
      </c>
      <c r="G7" s="120"/>
      <c r="H7" s="121"/>
    </row>
    <row r="8" spans="1:8" x14ac:dyDescent="0.15">
      <c r="A8" s="122"/>
      <c r="B8" s="123"/>
      <c r="C8" s="124"/>
      <c r="D8" s="125">
        <v>222839</v>
      </c>
      <c r="E8" s="126"/>
      <c r="F8" s="127">
        <v>87698</v>
      </c>
      <c r="G8" s="128"/>
      <c r="H8" s="129"/>
    </row>
    <row r="9" spans="1:8" x14ac:dyDescent="0.15">
      <c r="A9" s="110" t="s">
        <v>509</v>
      </c>
      <c r="B9" s="115"/>
      <c r="C9" s="116"/>
      <c r="D9" s="117">
        <v>217667</v>
      </c>
      <c r="E9" s="118"/>
      <c r="F9" s="119">
        <v>162193</v>
      </c>
      <c r="G9" s="120"/>
      <c r="H9" s="121"/>
    </row>
    <row r="10" spans="1:8" x14ac:dyDescent="0.15">
      <c r="A10" s="122"/>
      <c r="B10" s="123"/>
      <c r="C10" s="124"/>
      <c r="D10" s="125">
        <v>135183</v>
      </c>
      <c r="E10" s="126"/>
      <c r="F10" s="127">
        <v>79985</v>
      </c>
      <c r="G10" s="128"/>
      <c r="H10" s="129"/>
    </row>
    <row r="11" spans="1:8" x14ac:dyDescent="0.15">
      <c r="A11" s="110" t="s">
        <v>510</v>
      </c>
      <c r="B11" s="115"/>
      <c r="C11" s="116"/>
      <c r="D11" s="117">
        <v>224607</v>
      </c>
      <c r="E11" s="118"/>
      <c r="F11" s="119">
        <v>168868</v>
      </c>
      <c r="G11" s="120"/>
      <c r="H11" s="121"/>
    </row>
    <row r="12" spans="1:8" x14ac:dyDescent="0.15">
      <c r="A12" s="122"/>
      <c r="B12" s="123"/>
      <c r="C12" s="130"/>
      <c r="D12" s="125">
        <v>158464</v>
      </c>
      <c r="E12" s="126"/>
      <c r="F12" s="127">
        <v>79360</v>
      </c>
      <c r="G12" s="128"/>
      <c r="H12" s="129"/>
    </row>
    <row r="13" spans="1:8" x14ac:dyDescent="0.15">
      <c r="A13" s="110"/>
      <c r="B13" s="115"/>
      <c r="C13" s="131"/>
      <c r="D13" s="132">
        <v>359360</v>
      </c>
      <c r="E13" s="133"/>
      <c r="F13" s="134">
        <v>165593</v>
      </c>
      <c r="G13" s="135"/>
      <c r="H13" s="121"/>
    </row>
    <row r="14" spans="1:8" x14ac:dyDescent="0.15">
      <c r="A14" s="122"/>
      <c r="B14" s="123"/>
      <c r="C14" s="124"/>
      <c r="D14" s="125">
        <v>139807</v>
      </c>
      <c r="E14" s="126"/>
      <c r="F14" s="127">
        <v>78976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4.87</v>
      </c>
      <c r="C19" s="136">
        <f>ROUND(VALUE(SUBSTITUTE(実質収支比率等に係る経年分析!G$48,"▲","-")),2)</f>
        <v>2.7</v>
      </c>
      <c r="D19" s="136">
        <f>ROUND(VALUE(SUBSTITUTE(実質収支比率等に係る経年分析!H$48,"▲","-")),2)</f>
        <v>3.42</v>
      </c>
      <c r="E19" s="136">
        <f>ROUND(VALUE(SUBSTITUTE(実質収支比率等に係る経年分析!I$48,"▲","-")),2)</f>
        <v>3.75</v>
      </c>
      <c r="F19" s="136">
        <f>ROUND(VALUE(SUBSTITUTE(実質収支比率等に係る経年分析!J$48,"▲","-")),2)</f>
        <v>4.51</v>
      </c>
    </row>
    <row r="20" spans="1:11" x14ac:dyDescent="0.15">
      <c r="A20" s="136" t="s">
        <v>43</v>
      </c>
      <c r="B20" s="136">
        <f>ROUND(VALUE(SUBSTITUTE(実質収支比率等に係る経年分析!F$47,"▲","-")),2)</f>
        <v>9.18</v>
      </c>
      <c r="C20" s="136">
        <f>ROUND(VALUE(SUBSTITUTE(実質収支比率等に係る経年分析!G$47,"▲","-")),2)</f>
        <v>9.51</v>
      </c>
      <c r="D20" s="136">
        <f>ROUND(VALUE(SUBSTITUTE(実質収支比率等に係る経年分析!H$47,"▲","-")),2)</f>
        <v>7.88</v>
      </c>
      <c r="E20" s="136">
        <f>ROUND(VALUE(SUBSTITUTE(実質収支比率等に係る経年分析!I$47,"▲","-")),2)</f>
        <v>8.5299999999999994</v>
      </c>
      <c r="F20" s="136">
        <f>ROUND(VALUE(SUBSTITUTE(実質収支比率等に係る経年分析!J$47,"▲","-")),2)</f>
        <v>6.97</v>
      </c>
    </row>
    <row r="21" spans="1:11" x14ac:dyDescent="0.15">
      <c r="A21" s="136" t="s">
        <v>44</v>
      </c>
      <c r="B21" s="136">
        <f>IF(ISNUMBER(VALUE(SUBSTITUTE(実質収支比率等に係る経年分析!F$49,"▲","-"))),ROUND(VALUE(SUBSTITUTE(実質収支比率等に係る経年分析!F$49,"▲","-")),2),NA())</f>
        <v>1.99</v>
      </c>
      <c r="C21" s="136">
        <f>IF(ISNUMBER(VALUE(SUBSTITUTE(実質収支比率等に係る経年分析!G$49,"▲","-"))),ROUND(VALUE(SUBSTITUTE(実質収支比率等に係る経年分析!G$49,"▲","-")),2),NA())</f>
        <v>-1.18</v>
      </c>
      <c r="D21" s="136">
        <f>IF(ISNUMBER(VALUE(SUBSTITUTE(実質収支比率等に係る経年分析!H$49,"▲","-"))),ROUND(VALUE(SUBSTITUTE(実質収支比率等に係る経年分析!H$49,"▲","-")),2),NA())</f>
        <v>-0.57999999999999996</v>
      </c>
      <c r="E21" s="136">
        <f>IF(ISNUMBER(VALUE(SUBSTITUTE(実質収支比率等に係る経年分析!I$49,"▲","-"))),ROUND(VALUE(SUBSTITUTE(実質収支比率等に係る経年分析!I$49,"▲","-")),2),NA())</f>
        <v>1.78</v>
      </c>
      <c r="F21" s="136">
        <f>IF(ISNUMBER(VALUE(SUBSTITUTE(実質収支比率等に係る経年分析!J$49,"▲","-"))),ROUND(VALUE(SUBSTITUTE(実質収支比率等に係る経年分析!J$49,"▲","-")),2),NA())</f>
        <v>-0.5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0.52</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x14ac:dyDescent="0.15">
      <c r="A33" s="137" t="e">
        <f>IF(連結実質赤字比率に係る赤字・黒字の構成分析!C$37="",NA(),連結実質赤字比率に係る赤字・黒字の構成分析!C$37)</f>
        <v>#N/A</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#VALUE!</v>
      </c>
      <c r="K33" s="137" t="e">
        <f>IF(ROUND(VALUE(SUBSTITUTE(連結実質赤字比率に係る赤字・黒字の構成分析!J$37,"▲", "-")), 2) &gt;= 0, ABS(ROUND(VALUE(SUBSTITUTE(連結実質赤字比率に係る赤字・黒字の構成分析!J$37,"▲", "-")), 2)), NA())</f>
        <v>#VALUE!</v>
      </c>
    </row>
    <row r="34" spans="1:16" x14ac:dyDescent="0.15">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0.28999999999999998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v>
      </c>
    </row>
    <row r="35" spans="1:16" x14ac:dyDescent="0.15">
      <c r="A35" s="137" t="str">
        <f>IF(連結実質赤字比率に係る赤字・黒字の構成分析!C$35="",NA(),連結実質赤字比率に係る赤字・黒字の構成分析!C$35)</f>
        <v>国民健康保険東川町立診療所特別会計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2.77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4.87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2.69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3.42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3.74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374</v>
      </c>
      <c r="E42" s="138"/>
      <c r="F42" s="138"/>
      <c r="G42" s="138">
        <f>'実質公債費比率（分子）の構造'!L$52</f>
        <v>446</v>
      </c>
      <c r="H42" s="138"/>
      <c r="I42" s="138"/>
      <c r="J42" s="138">
        <f>'実質公債費比率（分子）の構造'!M$52</f>
        <v>617</v>
      </c>
      <c r="K42" s="138"/>
      <c r="L42" s="138"/>
      <c r="M42" s="138">
        <f>'実質公債費比率（分子）の構造'!N$52</f>
        <v>804</v>
      </c>
      <c r="N42" s="138"/>
      <c r="O42" s="138"/>
      <c r="P42" s="138">
        <f>'実質公債費比率（分子）の構造'!O$52</f>
        <v>859</v>
      </c>
    </row>
    <row r="43" spans="1:16" x14ac:dyDescent="0.15">
      <c r="A43" s="138" t="s">
        <v>52</v>
      </c>
      <c r="B43" s="138">
        <f>'実質公債費比率（分子）の構造'!K$51</f>
        <v>3</v>
      </c>
      <c r="C43" s="138"/>
      <c r="D43" s="138"/>
      <c r="E43" s="138">
        <f>'実質公債費比率（分子）の構造'!L$51</f>
        <v>0</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x14ac:dyDescent="0.15">
      <c r="A44" s="138" t="s">
        <v>53</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3</v>
      </c>
      <c r="L44" s="138"/>
      <c r="M44" s="138"/>
      <c r="N44" s="138">
        <f>'実質公債費比率（分子）の構造'!O$50</f>
        <v>2</v>
      </c>
      <c r="O44" s="138"/>
      <c r="P44" s="138"/>
    </row>
    <row r="45" spans="1:16" x14ac:dyDescent="0.15">
      <c r="A45" s="138" t="s">
        <v>54</v>
      </c>
      <c r="B45" s="138">
        <f>'実質公債費比率（分子）の構造'!K$49</f>
        <v>24</v>
      </c>
      <c r="C45" s="138"/>
      <c r="D45" s="138"/>
      <c r="E45" s="138">
        <f>'実質公債費比率（分子）の構造'!L$49</f>
        <v>23</v>
      </c>
      <c r="F45" s="138"/>
      <c r="G45" s="138"/>
      <c r="H45" s="138">
        <f>'実質公債費比率（分子）の構造'!M$49</f>
        <v>30</v>
      </c>
      <c r="I45" s="138"/>
      <c r="J45" s="138"/>
      <c r="K45" s="138">
        <f>'実質公債費比率（分子）の構造'!N$49</f>
        <v>34</v>
      </c>
      <c r="L45" s="138"/>
      <c r="M45" s="138"/>
      <c r="N45" s="138">
        <f>'実質公債費比率（分子）の構造'!O$49</f>
        <v>34</v>
      </c>
      <c r="O45" s="138"/>
      <c r="P45" s="138"/>
    </row>
    <row r="46" spans="1:16" x14ac:dyDescent="0.15">
      <c r="A46" s="138" t="s">
        <v>55</v>
      </c>
      <c r="B46" s="138">
        <f>'実質公債費比率（分子）の構造'!K$48</f>
        <v>53</v>
      </c>
      <c r="C46" s="138"/>
      <c r="D46" s="138"/>
      <c r="E46" s="138">
        <f>'実質公債費比率（分子）の構造'!L$48</f>
        <v>58</v>
      </c>
      <c r="F46" s="138"/>
      <c r="G46" s="138"/>
      <c r="H46" s="138">
        <f>'実質公債費比率（分子）の構造'!M$48</f>
        <v>70</v>
      </c>
      <c r="I46" s="138"/>
      <c r="J46" s="138"/>
      <c r="K46" s="138">
        <f>'実質公債費比率（分子）の構造'!N$48</f>
        <v>61</v>
      </c>
      <c r="L46" s="138"/>
      <c r="M46" s="138"/>
      <c r="N46" s="138">
        <f>'実質公債費比率（分子）の構造'!O$48</f>
        <v>30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597</v>
      </c>
      <c r="C49" s="138"/>
      <c r="D49" s="138"/>
      <c r="E49" s="138">
        <f>'実質公債費比率（分子）の構造'!L$45</f>
        <v>674</v>
      </c>
      <c r="F49" s="138"/>
      <c r="G49" s="138"/>
      <c r="H49" s="138">
        <f>'実質公債費比率（分子）の構造'!M$45</f>
        <v>751</v>
      </c>
      <c r="I49" s="138"/>
      <c r="J49" s="138"/>
      <c r="K49" s="138">
        <f>'実質公債費比率（分子）の構造'!N$45</f>
        <v>923</v>
      </c>
      <c r="L49" s="138"/>
      <c r="M49" s="138"/>
      <c r="N49" s="138">
        <f>'実質公債費比率（分子）の構造'!O$45</f>
        <v>1213</v>
      </c>
      <c r="O49" s="138"/>
      <c r="P49" s="138"/>
    </row>
    <row r="50" spans="1:16" x14ac:dyDescent="0.15">
      <c r="A50" s="138" t="s">
        <v>59</v>
      </c>
      <c r="B50" s="138" t="e">
        <f>NA()</f>
        <v>#N/A</v>
      </c>
      <c r="C50" s="138">
        <f>IF(ISNUMBER('実質公債費比率（分子）の構造'!K$53),'実質公債費比率（分子）の構造'!K$53,NA())</f>
        <v>306</v>
      </c>
      <c r="D50" s="138" t="e">
        <f>NA()</f>
        <v>#N/A</v>
      </c>
      <c r="E50" s="138" t="e">
        <f>NA()</f>
        <v>#N/A</v>
      </c>
      <c r="F50" s="138">
        <f>IF(ISNUMBER('実質公債費比率（分子）の構造'!L$53),'実質公債費比率（分子）の構造'!L$53,NA())</f>
        <v>312</v>
      </c>
      <c r="G50" s="138" t="e">
        <f>NA()</f>
        <v>#N/A</v>
      </c>
      <c r="H50" s="138" t="e">
        <f>NA()</f>
        <v>#N/A</v>
      </c>
      <c r="I50" s="138">
        <f>IF(ISNUMBER('実質公債費比率（分子）の構造'!M$53),'実質公債費比率（分子）の構造'!M$53,NA())</f>
        <v>238</v>
      </c>
      <c r="J50" s="138" t="e">
        <f>NA()</f>
        <v>#N/A</v>
      </c>
      <c r="K50" s="138" t="e">
        <f>NA()</f>
        <v>#N/A</v>
      </c>
      <c r="L50" s="138">
        <f>IF(ISNUMBER('実質公債費比率（分子）の構造'!N$53),'実質公債費比率（分子）の構造'!N$53,NA())</f>
        <v>218</v>
      </c>
      <c r="M50" s="138" t="e">
        <f>NA()</f>
        <v>#N/A</v>
      </c>
      <c r="N50" s="138" t="e">
        <f>NA()</f>
        <v>#N/A</v>
      </c>
      <c r="O50" s="138">
        <f>IF(ISNUMBER('実質公債費比率（分子）の構造'!O$53),'実質公債費比率（分子）の構造'!O$53,NA())</f>
        <v>421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5032</v>
      </c>
      <c r="E56" s="137"/>
      <c r="F56" s="137"/>
      <c r="G56" s="137">
        <f>'将来負担比率（分子）の構造'!J$52</f>
        <v>6881</v>
      </c>
      <c r="H56" s="137"/>
      <c r="I56" s="137"/>
      <c r="J56" s="137">
        <f>'将来負担比率（分子）の構造'!K$52</f>
        <v>7850</v>
      </c>
      <c r="K56" s="137"/>
      <c r="L56" s="137"/>
      <c r="M56" s="137">
        <f>'将来負担比率（分子）の構造'!L$52</f>
        <v>9111</v>
      </c>
      <c r="N56" s="137"/>
      <c r="O56" s="137"/>
      <c r="P56" s="137">
        <f>'将来負担比率（分子）の構造'!M$52</f>
        <v>8234</v>
      </c>
    </row>
    <row r="57" spans="1:16" x14ac:dyDescent="0.15">
      <c r="A57" s="137" t="s">
        <v>36</v>
      </c>
      <c r="B57" s="137"/>
      <c r="C57" s="137"/>
      <c r="D57" s="137">
        <f>'将来負担比率（分子）の構造'!I$51</f>
        <v>1120</v>
      </c>
      <c r="E57" s="137"/>
      <c r="F57" s="137"/>
      <c r="G57" s="137">
        <f>'将来負担比率（分子）の構造'!J$51</f>
        <v>1060</v>
      </c>
      <c r="H57" s="137"/>
      <c r="I57" s="137"/>
      <c r="J57" s="137">
        <f>'将来負担比率（分子）の構造'!K$51</f>
        <v>911</v>
      </c>
      <c r="K57" s="137"/>
      <c r="L57" s="137"/>
      <c r="M57" s="137">
        <f>'将来負担比率（分子）の構造'!L$51</f>
        <v>793</v>
      </c>
      <c r="N57" s="137"/>
      <c r="O57" s="137"/>
      <c r="P57" s="137">
        <f>'将来負担比率（分子）の構造'!M$51</f>
        <v>881</v>
      </c>
    </row>
    <row r="58" spans="1:16" x14ac:dyDescent="0.15">
      <c r="A58" s="137" t="s">
        <v>35</v>
      </c>
      <c r="B58" s="137"/>
      <c r="C58" s="137"/>
      <c r="D58" s="137">
        <f>'将来負担比率（分子）の構造'!I$50</f>
        <v>2361</v>
      </c>
      <c r="E58" s="137"/>
      <c r="F58" s="137"/>
      <c r="G58" s="137">
        <f>'将来負担比率（分子）の構造'!J$50</f>
        <v>2502</v>
      </c>
      <c r="H58" s="137"/>
      <c r="I58" s="137"/>
      <c r="J58" s="137">
        <f>'将来負担比率（分子）の構造'!K$50</f>
        <v>2316</v>
      </c>
      <c r="K58" s="137"/>
      <c r="L58" s="137"/>
      <c r="M58" s="137">
        <f>'将来負担比率（分子）の構造'!L$50</f>
        <v>2480</v>
      </c>
      <c r="N58" s="137"/>
      <c r="O58" s="137"/>
      <c r="P58" s="137">
        <f>'将来負担比率（分子）の構造'!M$50</f>
        <v>2259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1090</v>
      </c>
      <c r="C62" s="137"/>
      <c r="D62" s="137"/>
      <c r="E62" s="137">
        <f>'将来負担比率（分子）の構造'!J$45</f>
        <v>1077</v>
      </c>
      <c r="F62" s="137"/>
      <c r="G62" s="137"/>
      <c r="H62" s="137">
        <f>'将来負担比率（分子）の構造'!K$45</f>
        <v>966</v>
      </c>
      <c r="I62" s="137"/>
      <c r="J62" s="137"/>
      <c r="K62" s="137">
        <f>'将来負担比率（分子）の構造'!L$45</f>
        <v>1006</v>
      </c>
      <c r="L62" s="137"/>
      <c r="M62" s="137"/>
      <c r="N62" s="137">
        <f>'将来負担比率（分子）の構造'!M$45</f>
        <v>956</v>
      </c>
      <c r="O62" s="137"/>
      <c r="P62" s="137"/>
    </row>
    <row r="63" spans="1:16" x14ac:dyDescent="0.15">
      <c r="A63" s="137" t="s">
        <v>28</v>
      </c>
      <c r="B63" s="137">
        <f>'将来負担比率（分子）の構造'!I$44</f>
        <v>137</v>
      </c>
      <c r="C63" s="137"/>
      <c r="D63" s="137"/>
      <c r="E63" s="137">
        <f>'将来負担比率（分子）の構造'!J$44</f>
        <v>200</v>
      </c>
      <c r="F63" s="137"/>
      <c r="G63" s="137"/>
      <c r="H63" s="137">
        <f>'将来負担比率（分子）の構造'!K$44</f>
        <v>179</v>
      </c>
      <c r="I63" s="137"/>
      <c r="J63" s="137"/>
      <c r="K63" s="137">
        <f>'将来負担比率（分子）の構造'!L$44</f>
        <v>163</v>
      </c>
      <c r="L63" s="137"/>
      <c r="M63" s="137"/>
      <c r="N63" s="137">
        <f>'将来負担比率（分子）の構造'!M$44</f>
        <v>132</v>
      </c>
      <c r="O63" s="137"/>
      <c r="P63" s="137"/>
    </row>
    <row r="64" spans="1:16" x14ac:dyDescent="0.15">
      <c r="A64" s="137" t="s">
        <v>27</v>
      </c>
      <c r="B64" s="137">
        <f>'将来負担比率（分子）の構造'!I$43</f>
        <v>934</v>
      </c>
      <c r="C64" s="137"/>
      <c r="D64" s="137"/>
      <c r="E64" s="137">
        <f>'将来負担比率（分子）の構造'!J$43</f>
        <v>872</v>
      </c>
      <c r="F64" s="137"/>
      <c r="G64" s="137"/>
      <c r="H64" s="137">
        <f>'将来負担比率（分子）の構造'!K$43</f>
        <v>865</v>
      </c>
      <c r="I64" s="137"/>
      <c r="J64" s="137"/>
      <c r="K64" s="137">
        <f>'将来負担比率（分子）の構造'!L$43</f>
        <v>841</v>
      </c>
      <c r="L64" s="137"/>
      <c r="M64" s="137"/>
      <c r="N64" s="137">
        <f>'将来負担比率（分子）の構造'!M$43</f>
        <v>781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7387</v>
      </c>
      <c r="C66" s="137"/>
      <c r="D66" s="137"/>
      <c r="E66" s="137">
        <f>'将来負担比率（分子）の構造'!J$41</f>
        <v>9665</v>
      </c>
      <c r="F66" s="137"/>
      <c r="G66" s="137"/>
      <c r="H66" s="137">
        <f>'将来負担比率（分子）の構造'!K$41</f>
        <v>11019</v>
      </c>
      <c r="I66" s="137"/>
      <c r="J66" s="137"/>
      <c r="K66" s="137">
        <f>'将来負担比率（分子）の構造'!L$41</f>
        <v>11523</v>
      </c>
      <c r="L66" s="137"/>
      <c r="M66" s="137"/>
      <c r="N66" s="137">
        <f>'将来負担比率（分子）の構造'!M$41</f>
        <v>11942</v>
      </c>
      <c r="O66" s="137"/>
      <c r="P66" s="137"/>
    </row>
    <row r="67" spans="1:16" x14ac:dyDescent="0.15">
      <c r="A67" s="137" t="s">
        <v>63</v>
      </c>
      <c r="B67" s="137" t="e">
        <f>NA()</f>
        <v>#N/A</v>
      </c>
      <c r="C67" s="137">
        <f>IF(ISNUMBER('将来負担比率（分子）の構造'!I$53), IF('将来負担比率（分子）の構造'!I$53 &lt; 0, 0, '将来負担比率（分子）の構造'!I$53), NA())</f>
        <v>1035</v>
      </c>
      <c r="D67" s="137" t="e">
        <f>NA()</f>
        <v>#N/A</v>
      </c>
      <c r="E67" s="137" t="e">
        <f>NA()</f>
        <v>#N/A</v>
      </c>
      <c r="F67" s="137">
        <f>IF(ISNUMBER('将来負担比率（分子）の構造'!J$53), IF('将来負担比率（分子）の構造'!J$53 &lt; 0, 0, '将来負担比率（分子）の構造'!J$53), NA())</f>
        <v>1370</v>
      </c>
      <c r="G67" s="137" t="e">
        <f>NA()</f>
        <v>#N/A</v>
      </c>
      <c r="H67" s="137" t="e">
        <f>NA()</f>
        <v>#N/A</v>
      </c>
      <c r="I67" s="137">
        <f>IF(ISNUMBER('将来負担比率（分子）の構造'!K$53), IF('将来負担比率（分子）の構造'!K$53 &lt; 0, 0, '将来負担比率（分子）の構造'!K$53), NA())</f>
        <v>1951</v>
      </c>
      <c r="J67" s="137" t="e">
        <f>NA()</f>
        <v>#N/A</v>
      </c>
      <c r="K67" s="137" t="e">
        <f>NA()</f>
        <v>#N/A</v>
      </c>
      <c r="L67" s="137">
        <f>IF(ISNUMBER('将来負担比率（分子）の構造'!L$53), IF('将来負担比率（分子）の構造'!L$53 &lt; 0, 0, '将来負担比率（分子）の構造'!L$53), NA())</f>
        <v>1148</v>
      </c>
      <c r="M67" s="137" t="e">
        <f>NA()</f>
        <v>#N/A</v>
      </c>
      <c r="N67" s="137" t="e">
        <f>NA()</f>
        <v>#N/A</v>
      </c>
      <c r="O67" s="137">
        <f>IF(ISNUMBER('将来負担比率（分子）の構造'!M$53), IF('将来負担比率（分子）の構造'!M$53 &lt; 0, 0, '将来負担比率（分子）の構造'!M$53), NA())</f>
        <v>2437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892932</v>
      </c>
      <c r="S5" s="615"/>
      <c r="T5" s="615"/>
      <c r="U5" s="615"/>
      <c r="V5" s="615"/>
      <c r="W5" s="615"/>
      <c r="X5" s="615"/>
      <c r="Y5" s="616"/>
      <c r="Z5" s="617">
        <v>10.5</v>
      </c>
      <c r="AA5" s="617"/>
      <c r="AB5" s="617"/>
      <c r="AC5" s="617"/>
      <c r="AD5" s="618">
        <v>892932</v>
      </c>
      <c r="AE5" s="618"/>
      <c r="AF5" s="618"/>
      <c r="AG5" s="618"/>
      <c r="AH5" s="618"/>
      <c r="AI5" s="618"/>
      <c r="AJ5" s="618"/>
      <c r="AK5" s="618"/>
      <c r="AL5" s="619">
        <v>23.8</v>
      </c>
      <c r="AM5" s="620"/>
      <c r="AN5" s="620"/>
      <c r="AO5" s="621"/>
      <c r="AP5" s="611" t="s">
        <v>210</v>
      </c>
      <c r="AQ5" s="612"/>
      <c r="AR5" s="612"/>
      <c r="AS5" s="612"/>
      <c r="AT5" s="612"/>
      <c r="AU5" s="612"/>
      <c r="AV5" s="612"/>
      <c r="AW5" s="612"/>
      <c r="AX5" s="612"/>
      <c r="AY5" s="612"/>
      <c r="AZ5" s="612"/>
      <c r="BA5" s="612"/>
      <c r="BB5" s="612"/>
      <c r="BC5" s="612"/>
      <c r="BD5" s="612"/>
      <c r="BE5" s="612"/>
      <c r="BF5" s="613"/>
      <c r="BG5" s="625">
        <v>874242</v>
      </c>
      <c r="BH5" s="626"/>
      <c r="BI5" s="626"/>
      <c r="BJ5" s="626"/>
      <c r="BK5" s="626"/>
      <c r="BL5" s="626"/>
      <c r="BM5" s="626"/>
      <c r="BN5" s="627"/>
      <c r="BO5" s="628">
        <v>97.9</v>
      </c>
      <c r="BP5" s="628"/>
      <c r="BQ5" s="628"/>
      <c r="BR5" s="628"/>
      <c r="BS5" s="629">
        <v>12276</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76769</v>
      </c>
      <c r="S6" s="626"/>
      <c r="T6" s="626"/>
      <c r="U6" s="626"/>
      <c r="V6" s="626"/>
      <c r="W6" s="626"/>
      <c r="X6" s="626"/>
      <c r="Y6" s="627"/>
      <c r="Z6" s="628">
        <v>0.9</v>
      </c>
      <c r="AA6" s="628"/>
      <c r="AB6" s="628"/>
      <c r="AC6" s="628"/>
      <c r="AD6" s="629">
        <v>76769</v>
      </c>
      <c r="AE6" s="629"/>
      <c r="AF6" s="629"/>
      <c r="AG6" s="629"/>
      <c r="AH6" s="629"/>
      <c r="AI6" s="629"/>
      <c r="AJ6" s="629"/>
      <c r="AK6" s="629"/>
      <c r="AL6" s="630">
        <v>2.1</v>
      </c>
      <c r="AM6" s="631"/>
      <c r="AN6" s="631"/>
      <c r="AO6" s="632"/>
      <c r="AP6" s="622" t="s">
        <v>215</v>
      </c>
      <c r="AQ6" s="623"/>
      <c r="AR6" s="623"/>
      <c r="AS6" s="623"/>
      <c r="AT6" s="623"/>
      <c r="AU6" s="623"/>
      <c r="AV6" s="623"/>
      <c r="AW6" s="623"/>
      <c r="AX6" s="623"/>
      <c r="AY6" s="623"/>
      <c r="AZ6" s="623"/>
      <c r="BA6" s="623"/>
      <c r="BB6" s="623"/>
      <c r="BC6" s="623"/>
      <c r="BD6" s="623"/>
      <c r="BE6" s="623"/>
      <c r="BF6" s="624"/>
      <c r="BG6" s="625">
        <v>874242</v>
      </c>
      <c r="BH6" s="626"/>
      <c r="BI6" s="626"/>
      <c r="BJ6" s="626"/>
      <c r="BK6" s="626"/>
      <c r="BL6" s="626"/>
      <c r="BM6" s="626"/>
      <c r="BN6" s="627"/>
      <c r="BO6" s="628">
        <v>97.9</v>
      </c>
      <c r="BP6" s="628"/>
      <c r="BQ6" s="628"/>
      <c r="BR6" s="628"/>
      <c r="BS6" s="629">
        <v>12276</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69314</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69314</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707</v>
      </c>
      <c r="S7" s="626"/>
      <c r="T7" s="626"/>
      <c r="U7" s="626"/>
      <c r="V7" s="626"/>
      <c r="W7" s="626"/>
      <c r="X7" s="626"/>
      <c r="Y7" s="627"/>
      <c r="Z7" s="628">
        <v>0</v>
      </c>
      <c r="AA7" s="628"/>
      <c r="AB7" s="628"/>
      <c r="AC7" s="628"/>
      <c r="AD7" s="629">
        <v>707</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340511</v>
      </c>
      <c r="BH7" s="626"/>
      <c r="BI7" s="626"/>
      <c r="BJ7" s="626"/>
      <c r="BK7" s="626"/>
      <c r="BL7" s="626"/>
      <c r="BM7" s="626"/>
      <c r="BN7" s="627"/>
      <c r="BO7" s="628">
        <v>38.1</v>
      </c>
      <c r="BP7" s="628"/>
      <c r="BQ7" s="628"/>
      <c r="BR7" s="628"/>
      <c r="BS7" s="629">
        <v>12276</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1707055</v>
      </c>
      <c r="CS7" s="626"/>
      <c r="CT7" s="626"/>
      <c r="CU7" s="626"/>
      <c r="CV7" s="626"/>
      <c r="CW7" s="626"/>
      <c r="CX7" s="626"/>
      <c r="CY7" s="627"/>
      <c r="CZ7" s="628">
        <v>20.7</v>
      </c>
      <c r="DA7" s="628"/>
      <c r="DB7" s="628"/>
      <c r="DC7" s="628"/>
      <c r="DD7" s="634">
        <v>69404</v>
      </c>
      <c r="DE7" s="626"/>
      <c r="DF7" s="626"/>
      <c r="DG7" s="626"/>
      <c r="DH7" s="626"/>
      <c r="DI7" s="626"/>
      <c r="DJ7" s="626"/>
      <c r="DK7" s="626"/>
      <c r="DL7" s="626"/>
      <c r="DM7" s="626"/>
      <c r="DN7" s="626"/>
      <c r="DO7" s="626"/>
      <c r="DP7" s="627"/>
      <c r="DQ7" s="634">
        <v>1267379</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1315</v>
      </c>
      <c r="S8" s="626"/>
      <c r="T8" s="626"/>
      <c r="U8" s="626"/>
      <c r="V8" s="626"/>
      <c r="W8" s="626"/>
      <c r="X8" s="626"/>
      <c r="Y8" s="627"/>
      <c r="Z8" s="628">
        <v>0</v>
      </c>
      <c r="AA8" s="628"/>
      <c r="AB8" s="628"/>
      <c r="AC8" s="628"/>
      <c r="AD8" s="629">
        <v>1315</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12583</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1202118</v>
      </c>
      <c r="CS8" s="626"/>
      <c r="CT8" s="626"/>
      <c r="CU8" s="626"/>
      <c r="CV8" s="626"/>
      <c r="CW8" s="626"/>
      <c r="CX8" s="626"/>
      <c r="CY8" s="627"/>
      <c r="CZ8" s="628">
        <v>14.6</v>
      </c>
      <c r="DA8" s="628"/>
      <c r="DB8" s="628"/>
      <c r="DC8" s="628"/>
      <c r="DD8" s="634">
        <v>2058</v>
      </c>
      <c r="DE8" s="626"/>
      <c r="DF8" s="626"/>
      <c r="DG8" s="626"/>
      <c r="DH8" s="626"/>
      <c r="DI8" s="626"/>
      <c r="DJ8" s="626"/>
      <c r="DK8" s="626"/>
      <c r="DL8" s="626"/>
      <c r="DM8" s="626"/>
      <c r="DN8" s="626"/>
      <c r="DO8" s="626"/>
      <c r="DP8" s="627"/>
      <c r="DQ8" s="634">
        <v>638709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793</v>
      </c>
      <c r="S9" s="626"/>
      <c r="T9" s="626"/>
      <c r="U9" s="626"/>
      <c r="V9" s="626"/>
      <c r="W9" s="626"/>
      <c r="X9" s="626"/>
      <c r="Y9" s="627"/>
      <c r="Z9" s="628">
        <v>0</v>
      </c>
      <c r="AA9" s="628"/>
      <c r="AB9" s="628"/>
      <c r="AC9" s="628"/>
      <c r="AD9" s="629">
        <v>793</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262431</v>
      </c>
      <c r="BH9" s="626"/>
      <c r="BI9" s="626"/>
      <c r="BJ9" s="626"/>
      <c r="BK9" s="626"/>
      <c r="BL9" s="626"/>
      <c r="BM9" s="626"/>
      <c r="BN9" s="627"/>
      <c r="BO9" s="628">
        <v>29.4</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366535</v>
      </c>
      <c r="CS9" s="626"/>
      <c r="CT9" s="626"/>
      <c r="CU9" s="626"/>
      <c r="CV9" s="626"/>
      <c r="CW9" s="626"/>
      <c r="CX9" s="626"/>
      <c r="CY9" s="627"/>
      <c r="CZ9" s="628">
        <v>4.4000000000000004</v>
      </c>
      <c r="DA9" s="628"/>
      <c r="DB9" s="628"/>
      <c r="DC9" s="628"/>
      <c r="DD9" s="634">
        <v>37250</v>
      </c>
      <c r="DE9" s="626"/>
      <c r="DF9" s="626"/>
      <c r="DG9" s="626"/>
      <c r="DH9" s="626"/>
      <c r="DI9" s="626"/>
      <c r="DJ9" s="626"/>
      <c r="DK9" s="626"/>
      <c r="DL9" s="626"/>
      <c r="DM9" s="626"/>
      <c r="DN9" s="626"/>
      <c r="DO9" s="626"/>
      <c r="DP9" s="627"/>
      <c r="DQ9" s="634">
        <v>316414</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143845</v>
      </c>
      <c r="S10" s="626"/>
      <c r="T10" s="626"/>
      <c r="U10" s="626"/>
      <c r="V10" s="626"/>
      <c r="W10" s="626"/>
      <c r="X10" s="626"/>
      <c r="Y10" s="627"/>
      <c r="Z10" s="628">
        <v>1.7</v>
      </c>
      <c r="AA10" s="628"/>
      <c r="AB10" s="628"/>
      <c r="AC10" s="628"/>
      <c r="AD10" s="629">
        <v>143845</v>
      </c>
      <c r="AE10" s="629"/>
      <c r="AF10" s="629"/>
      <c r="AG10" s="629"/>
      <c r="AH10" s="629"/>
      <c r="AI10" s="629"/>
      <c r="AJ10" s="629"/>
      <c r="AK10" s="629"/>
      <c r="AL10" s="630">
        <v>3.8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22630</v>
      </c>
      <c r="BH10" s="626"/>
      <c r="BI10" s="626"/>
      <c r="BJ10" s="626"/>
      <c r="BK10" s="626"/>
      <c r="BL10" s="626"/>
      <c r="BM10" s="626"/>
      <c r="BN10" s="627"/>
      <c r="BO10" s="628">
        <v>2.5</v>
      </c>
      <c r="BP10" s="628"/>
      <c r="BQ10" s="628"/>
      <c r="BR10" s="628"/>
      <c r="BS10" s="634">
        <v>3773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3212</v>
      </c>
      <c r="S11" s="626"/>
      <c r="T11" s="626"/>
      <c r="U11" s="626"/>
      <c r="V11" s="626"/>
      <c r="W11" s="626"/>
      <c r="X11" s="626"/>
      <c r="Y11" s="627"/>
      <c r="Z11" s="628">
        <v>0</v>
      </c>
      <c r="AA11" s="628"/>
      <c r="AB11" s="628"/>
      <c r="AC11" s="628"/>
      <c r="AD11" s="629">
        <v>3212</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42867</v>
      </c>
      <c r="BH11" s="626"/>
      <c r="BI11" s="626"/>
      <c r="BJ11" s="626"/>
      <c r="BK11" s="626"/>
      <c r="BL11" s="626"/>
      <c r="BM11" s="626"/>
      <c r="BN11" s="627"/>
      <c r="BO11" s="628">
        <v>4.8</v>
      </c>
      <c r="BP11" s="628"/>
      <c r="BQ11" s="628"/>
      <c r="BR11" s="628"/>
      <c r="BS11" s="634">
        <v>8503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433473</v>
      </c>
      <c r="CS11" s="626"/>
      <c r="CT11" s="626"/>
      <c r="CU11" s="626"/>
      <c r="CV11" s="626"/>
      <c r="CW11" s="626"/>
      <c r="CX11" s="626"/>
      <c r="CY11" s="627"/>
      <c r="CZ11" s="628">
        <v>5.2</v>
      </c>
      <c r="DA11" s="628"/>
      <c r="DB11" s="628"/>
      <c r="DC11" s="628"/>
      <c r="DD11" s="634">
        <v>88310</v>
      </c>
      <c r="DE11" s="626"/>
      <c r="DF11" s="626"/>
      <c r="DG11" s="626"/>
      <c r="DH11" s="626"/>
      <c r="DI11" s="626"/>
      <c r="DJ11" s="626"/>
      <c r="DK11" s="626"/>
      <c r="DL11" s="626"/>
      <c r="DM11" s="626"/>
      <c r="DN11" s="626"/>
      <c r="DO11" s="626"/>
      <c r="DP11" s="627"/>
      <c r="DQ11" s="634">
        <v>221837</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467869</v>
      </c>
      <c r="BH12" s="626"/>
      <c r="BI12" s="626"/>
      <c r="BJ12" s="626"/>
      <c r="BK12" s="626"/>
      <c r="BL12" s="626"/>
      <c r="BM12" s="626"/>
      <c r="BN12" s="627"/>
      <c r="BO12" s="628">
        <v>52.4</v>
      </c>
      <c r="BP12" s="628"/>
      <c r="BQ12" s="628"/>
      <c r="BR12" s="628"/>
      <c r="BS12" s="634" t="s">
        <v>111</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1262699</v>
      </c>
      <c r="CS12" s="626"/>
      <c r="CT12" s="626"/>
      <c r="CU12" s="626"/>
      <c r="CV12" s="626"/>
      <c r="CW12" s="626"/>
      <c r="CX12" s="626"/>
      <c r="CY12" s="627"/>
      <c r="CZ12" s="628">
        <v>15.3</v>
      </c>
      <c r="DA12" s="628"/>
      <c r="DB12" s="628"/>
      <c r="DC12" s="628"/>
      <c r="DD12" s="634">
        <v>815352</v>
      </c>
      <c r="DE12" s="626"/>
      <c r="DF12" s="626"/>
      <c r="DG12" s="626"/>
      <c r="DH12" s="626"/>
      <c r="DI12" s="626"/>
      <c r="DJ12" s="626"/>
      <c r="DK12" s="626"/>
      <c r="DL12" s="626"/>
      <c r="DM12" s="626"/>
      <c r="DN12" s="626"/>
      <c r="DO12" s="626"/>
      <c r="DP12" s="627"/>
      <c r="DQ12" s="634">
        <v>307179</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12877</v>
      </c>
      <c r="S13" s="626"/>
      <c r="T13" s="626"/>
      <c r="U13" s="626"/>
      <c r="V13" s="626"/>
      <c r="W13" s="626"/>
      <c r="X13" s="626"/>
      <c r="Y13" s="627"/>
      <c r="Z13" s="628">
        <v>0.2</v>
      </c>
      <c r="AA13" s="628"/>
      <c r="AB13" s="628"/>
      <c r="AC13" s="628"/>
      <c r="AD13" s="629">
        <v>12877</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455132</v>
      </c>
      <c r="BH13" s="626"/>
      <c r="BI13" s="626"/>
      <c r="BJ13" s="626"/>
      <c r="BK13" s="626"/>
      <c r="BL13" s="626"/>
      <c r="BM13" s="626"/>
      <c r="BN13" s="627"/>
      <c r="BO13" s="628">
        <v>51</v>
      </c>
      <c r="BP13" s="628"/>
      <c r="BQ13" s="628"/>
      <c r="BR13" s="628"/>
      <c r="BS13" s="634" t="s">
        <v>111</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873081</v>
      </c>
      <c r="CS13" s="626"/>
      <c r="CT13" s="626"/>
      <c r="CU13" s="626"/>
      <c r="CV13" s="626"/>
      <c r="CW13" s="626"/>
      <c r="CX13" s="626"/>
      <c r="CY13" s="627"/>
      <c r="CZ13" s="628">
        <v>10.6</v>
      </c>
      <c r="DA13" s="628"/>
      <c r="DB13" s="628"/>
      <c r="DC13" s="628"/>
      <c r="DD13" s="634">
        <v>598896</v>
      </c>
      <c r="DE13" s="626"/>
      <c r="DF13" s="626"/>
      <c r="DG13" s="626"/>
      <c r="DH13" s="626"/>
      <c r="DI13" s="626"/>
      <c r="DJ13" s="626"/>
      <c r="DK13" s="626"/>
      <c r="DL13" s="626"/>
      <c r="DM13" s="626"/>
      <c r="DN13" s="626"/>
      <c r="DO13" s="626"/>
      <c r="DP13" s="627"/>
      <c r="DQ13" s="634">
        <v>296520</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20457</v>
      </c>
      <c r="BH14" s="626"/>
      <c r="BI14" s="626"/>
      <c r="BJ14" s="626"/>
      <c r="BK14" s="626"/>
      <c r="BL14" s="626"/>
      <c r="BM14" s="626"/>
      <c r="BN14" s="627"/>
      <c r="BO14" s="628">
        <v>2.2999999999999998</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207703</v>
      </c>
      <c r="CS14" s="626"/>
      <c r="CT14" s="626"/>
      <c r="CU14" s="626"/>
      <c r="CV14" s="626"/>
      <c r="CW14" s="626"/>
      <c r="CX14" s="626"/>
      <c r="CY14" s="627"/>
      <c r="CZ14" s="628">
        <v>2.5</v>
      </c>
      <c r="DA14" s="628"/>
      <c r="DB14" s="628"/>
      <c r="DC14" s="628"/>
      <c r="DD14" s="634" t="s">
        <v>111</v>
      </c>
      <c r="DE14" s="626"/>
      <c r="DF14" s="626"/>
      <c r="DG14" s="626"/>
      <c r="DH14" s="626"/>
      <c r="DI14" s="626"/>
      <c r="DJ14" s="626"/>
      <c r="DK14" s="626"/>
      <c r="DL14" s="626"/>
      <c r="DM14" s="626"/>
      <c r="DN14" s="626"/>
      <c r="DO14" s="626"/>
      <c r="DP14" s="627"/>
      <c r="DQ14" s="634">
        <v>207703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4012</v>
      </c>
      <c r="S15" s="626"/>
      <c r="T15" s="626"/>
      <c r="U15" s="626"/>
      <c r="V15" s="626"/>
      <c r="W15" s="626"/>
      <c r="X15" s="626"/>
      <c r="Y15" s="627"/>
      <c r="Z15" s="628">
        <v>0</v>
      </c>
      <c r="AA15" s="628"/>
      <c r="AB15" s="628"/>
      <c r="AC15" s="628"/>
      <c r="AD15" s="629">
        <v>4012</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45405</v>
      </c>
      <c r="BH15" s="626"/>
      <c r="BI15" s="626"/>
      <c r="BJ15" s="626"/>
      <c r="BK15" s="626"/>
      <c r="BL15" s="626"/>
      <c r="BM15" s="626"/>
      <c r="BN15" s="627"/>
      <c r="BO15" s="628">
        <v>5.0999999999999996</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778530</v>
      </c>
      <c r="CS15" s="626"/>
      <c r="CT15" s="626"/>
      <c r="CU15" s="626"/>
      <c r="CV15" s="626"/>
      <c r="CW15" s="626"/>
      <c r="CX15" s="626"/>
      <c r="CY15" s="627"/>
      <c r="CZ15" s="628">
        <v>9.4</v>
      </c>
      <c r="DA15" s="628"/>
      <c r="DB15" s="628"/>
      <c r="DC15" s="628"/>
      <c r="DD15" s="634">
        <v>227809</v>
      </c>
      <c r="DE15" s="626"/>
      <c r="DF15" s="626"/>
      <c r="DG15" s="626"/>
      <c r="DH15" s="626"/>
      <c r="DI15" s="626"/>
      <c r="DJ15" s="626"/>
      <c r="DK15" s="626"/>
      <c r="DL15" s="626"/>
      <c r="DM15" s="626"/>
      <c r="DN15" s="626"/>
      <c r="DO15" s="626"/>
      <c r="DP15" s="627"/>
      <c r="DQ15" s="634">
        <v>517165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3173670</v>
      </c>
      <c r="S16" s="626"/>
      <c r="T16" s="626"/>
      <c r="U16" s="626"/>
      <c r="V16" s="626"/>
      <c r="W16" s="626"/>
      <c r="X16" s="626"/>
      <c r="Y16" s="627"/>
      <c r="Z16" s="628">
        <v>37.4</v>
      </c>
      <c r="AA16" s="628"/>
      <c r="AB16" s="628"/>
      <c r="AC16" s="628"/>
      <c r="AD16" s="629">
        <v>2485922</v>
      </c>
      <c r="AE16" s="629"/>
      <c r="AF16" s="629"/>
      <c r="AG16" s="629"/>
      <c r="AH16" s="629"/>
      <c r="AI16" s="629"/>
      <c r="AJ16" s="629"/>
      <c r="AK16" s="629"/>
      <c r="AL16" s="630">
        <v>66.400000000000006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170148</v>
      </c>
      <c r="CS16" s="626"/>
      <c r="CT16" s="626"/>
      <c r="CU16" s="626"/>
      <c r="CV16" s="626"/>
      <c r="CW16" s="626"/>
      <c r="CX16" s="626"/>
      <c r="CY16" s="627"/>
      <c r="CZ16" s="628">
        <v>2.1</v>
      </c>
      <c r="DA16" s="628"/>
      <c r="DB16" s="628"/>
      <c r="DC16" s="628"/>
      <c r="DD16" s="634" t="s">
        <v>111</v>
      </c>
      <c r="DE16" s="626"/>
      <c r="DF16" s="626"/>
      <c r="DG16" s="626"/>
      <c r="DH16" s="626"/>
      <c r="DI16" s="626"/>
      <c r="DJ16" s="626"/>
      <c r="DK16" s="626"/>
      <c r="DL16" s="626"/>
      <c r="DM16" s="626"/>
      <c r="DN16" s="626"/>
      <c r="DO16" s="626"/>
      <c r="DP16" s="627"/>
      <c r="DQ16" s="634">
        <v>4143</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2485922</v>
      </c>
      <c r="S17" s="626"/>
      <c r="T17" s="626"/>
      <c r="U17" s="626"/>
      <c r="V17" s="626"/>
      <c r="W17" s="626"/>
      <c r="X17" s="626"/>
      <c r="Y17" s="627"/>
      <c r="Z17" s="628">
        <v>29.3</v>
      </c>
      <c r="AA17" s="628"/>
      <c r="AB17" s="628"/>
      <c r="AC17" s="628"/>
      <c r="AD17" s="629">
        <v>2485922</v>
      </c>
      <c r="AE17" s="629"/>
      <c r="AF17" s="629"/>
      <c r="AG17" s="629"/>
      <c r="AH17" s="629"/>
      <c r="AI17" s="629"/>
      <c r="AJ17" s="629"/>
      <c r="AK17" s="629"/>
      <c r="AL17" s="630">
        <v>66.400000000000006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1189522</v>
      </c>
      <c r="CS17" s="626"/>
      <c r="CT17" s="626"/>
      <c r="CU17" s="626"/>
      <c r="CV17" s="626"/>
      <c r="CW17" s="626"/>
      <c r="CX17" s="626"/>
      <c r="CY17" s="627"/>
      <c r="CZ17" s="628">
        <v>14.4</v>
      </c>
      <c r="DA17" s="628"/>
      <c r="DB17" s="628"/>
      <c r="DC17" s="628"/>
      <c r="DD17" s="634" t="s">
        <v>111</v>
      </c>
      <c r="DE17" s="626"/>
      <c r="DF17" s="626"/>
      <c r="DG17" s="626"/>
      <c r="DH17" s="626"/>
      <c r="DI17" s="626"/>
      <c r="DJ17" s="626"/>
      <c r="DK17" s="626"/>
      <c r="DL17" s="626"/>
      <c r="DM17" s="626"/>
      <c r="DN17" s="626"/>
      <c r="DO17" s="626"/>
      <c r="DP17" s="627"/>
      <c r="DQ17" s="634">
        <v>1119213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687748</v>
      </c>
      <c r="S18" s="626"/>
      <c r="T18" s="626"/>
      <c r="U18" s="626"/>
      <c r="V18" s="626"/>
      <c r="W18" s="626"/>
      <c r="X18" s="626"/>
      <c r="Y18" s="627"/>
      <c r="Z18" s="628">
        <v>8.1</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18690</v>
      </c>
      <c r="BH19" s="626"/>
      <c r="BI19" s="626"/>
      <c r="BJ19" s="626"/>
      <c r="BK19" s="626"/>
      <c r="BL19" s="626"/>
      <c r="BM19" s="626"/>
      <c r="BN19" s="627"/>
      <c r="BO19" s="628">
        <v>2.1</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4310132</v>
      </c>
      <c r="S20" s="626"/>
      <c r="T20" s="626"/>
      <c r="U20" s="626"/>
      <c r="V20" s="626"/>
      <c r="W20" s="626"/>
      <c r="X20" s="626"/>
      <c r="Y20" s="627"/>
      <c r="Z20" s="628">
        <v>50.7</v>
      </c>
      <c r="AA20" s="628"/>
      <c r="AB20" s="628"/>
      <c r="AC20" s="628"/>
      <c r="AD20" s="629">
        <v>3622384</v>
      </c>
      <c r="AE20" s="629"/>
      <c r="AF20" s="629"/>
      <c r="AG20" s="629"/>
      <c r="AH20" s="629"/>
      <c r="AI20" s="629"/>
      <c r="AJ20" s="629"/>
      <c r="AK20" s="629"/>
      <c r="AL20" s="630">
        <v>96.8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18690</v>
      </c>
      <c r="BH20" s="626"/>
      <c r="BI20" s="626"/>
      <c r="BJ20" s="626"/>
      <c r="BK20" s="626"/>
      <c r="BL20" s="626"/>
      <c r="BM20" s="626"/>
      <c r="BN20" s="627"/>
      <c r="BO20" s="628">
        <v>2.1</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8260178</v>
      </c>
      <c r="CS20" s="626"/>
      <c r="CT20" s="626"/>
      <c r="CU20" s="626"/>
      <c r="CV20" s="626"/>
      <c r="CW20" s="626"/>
      <c r="CX20" s="626"/>
      <c r="CY20" s="627"/>
      <c r="CZ20" s="628">
        <v>100</v>
      </c>
      <c r="DA20" s="628"/>
      <c r="DB20" s="628"/>
      <c r="DC20" s="628"/>
      <c r="DD20" s="634">
        <v>1839079</v>
      </c>
      <c r="DE20" s="626"/>
      <c r="DF20" s="626"/>
      <c r="DG20" s="626"/>
      <c r="DH20" s="626"/>
      <c r="DI20" s="626"/>
      <c r="DJ20" s="626"/>
      <c r="DK20" s="626"/>
      <c r="DL20" s="626"/>
      <c r="DM20" s="626"/>
      <c r="DN20" s="626"/>
      <c r="DO20" s="626"/>
      <c r="DP20" s="627"/>
      <c r="DQ20" s="634">
        <v>4965576</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1079</v>
      </c>
      <c r="S21" s="626"/>
      <c r="T21" s="626"/>
      <c r="U21" s="626"/>
      <c r="V21" s="626"/>
      <c r="W21" s="626"/>
      <c r="X21" s="626"/>
      <c r="Y21" s="627"/>
      <c r="Z21" s="628">
        <v>0</v>
      </c>
      <c r="AA21" s="628"/>
      <c r="AB21" s="628"/>
      <c r="AC21" s="628"/>
      <c r="AD21" s="629">
        <v>1079</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18690</v>
      </c>
      <c r="BH21" s="626"/>
      <c r="BI21" s="626"/>
      <c r="BJ21" s="626"/>
      <c r="BK21" s="626"/>
      <c r="BL21" s="626"/>
      <c r="BM21" s="626"/>
      <c r="BN21" s="627"/>
      <c r="BO21" s="628">
        <v>2.1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840</v>
      </c>
      <c r="S22" s="626"/>
      <c r="T22" s="626"/>
      <c r="U22" s="626"/>
      <c r="V22" s="626"/>
      <c r="W22" s="626"/>
      <c r="X22" s="626"/>
      <c r="Y22" s="627"/>
      <c r="Z22" s="628">
        <v>0</v>
      </c>
      <c r="AA22" s="628"/>
      <c r="AB22" s="628"/>
      <c r="AC22" s="628"/>
      <c r="AD22" s="629" t="s">
        <v>111</v>
      </c>
      <c r="AE22" s="629"/>
      <c r="AF22" s="629"/>
      <c r="AG22" s="629"/>
      <c r="AH22" s="629"/>
      <c r="AI22" s="629"/>
      <c r="AJ22" s="629"/>
      <c r="AK22" s="629"/>
      <c r="AL22" s="630" t="s">
        <v>111</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224524</v>
      </c>
      <c r="S23" s="626"/>
      <c r="T23" s="626"/>
      <c r="U23" s="626"/>
      <c r="V23" s="626"/>
      <c r="W23" s="626"/>
      <c r="X23" s="626"/>
      <c r="Y23" s="627"/>
      <c r="Z23" s="628">
        <v>2.6</v>
      </c>
      <c r="AA23" s="628"/>
      <c r="AB23" s="628"/>
      <c r="AC23" s="628"/>
      <c r="AD23" s="629">
        <v>92550</v>
      </c>
      <c r="AE23" s="629"/>
      <c r="AF23" s="629"/>
      <c r="AG23" s="629"/>
      <c r="AH23" s="629"/>
      <c r="AI23" s="629"/>
      <c r="AJ23" s="629"/>
      <c r="AK23" s="629"/>
      <c r="AL23" s="630">
        <v>2.5</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22638</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2458884</v>
      </c>
      <c r="CS24" s="615"/>
      <c r="CT24" s="615"/>
      <c r="CU24" s="615"/>
      <c r="CV24" s="615"/>
      <c r="CW24" s="615"/>
      <c r="CX24" s="615"/>
      <c r="CY24" s="616"/>
      <c r="CZ24" s="654">
        <v>29.8</v>
      </c>
      <c r="DA24" s="655"/>
      <c r="DB24" s="655"/>
      <c r="DC24" s="656"/>
      <c r="DD24" s="653">
        <v>1968003</v>
      </c>
      <c r="DE24" s="615"/>
      <c r="DF24" s="615"/>
      <c r="DG24" s="615"/>
      <c r="DH24" s="615"/>
      <c r="DI24" s="615"/>
      <c r="DJ24" s="615"/>
      <c r="DK24" s="616"/>
      <c r="DL24" s="653">
        <v>1905475</v>
      </c>
      <c r="DM24" s="615"/>
      <c r="DN24" s="615"/>
      <c r="DO24" s="615"/>
      <c r="DP24" s="615"/>
      <c r="DQ24" s="615"/>
      <c r="DR24" s="615"/>
      <c r="DS24" s="615"/>
      <c r="DT24" s="615"/>
      <c r="DU24" s="615"/>
      <c r="DV24" s="616"/>
      <c r="DW24" s="619">
        <v>48.7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862724</v>
      </c>
      <c r="S25" s="626"/>
      <c r="T25" s="626"/>
      <c r="U25" s="626"/>
      <c r="V25" s="626"/>
      <c r="W25" s="626"/>
      <c r="X25" s="626"/>
      <c r="Y25" s="627"/>
      <c r="Z25" s="628">
        <v>10.199999999999999</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762476</v>
      </c>
      <c r="CS25" s="657"/>
      <c r="CT25" s="657"/>
      <c r="CU25" s="657"/>
      <c r="CV25" s="657"/>
      <c r="CW25" s="657"/>
      <c r="CX25" s="657"/>
      <c r="CY25" s="658"/>
      <c r="CZ25" s="659">
        <v>9.1999999999999993</v>
      </c>
      <c r="DA25" s="660"/>
      <c r="DB25" s="660"/>
      <c r="DC25" s="661"/>
      <c r="DD25" s="634">
        <v>704813</v>
      </c>
      <c r="DE25" s="657"/>
      <c r="DF25" s="657"/>
      <c r="DG25" s="657"/>
      <c r="DH25" s="657"/>
      <c r="DI25" s="657"/>
      <c r="DJ25" s="657"/>
      <c r="DK25" s="658"/>
      <c r="DL25" s="634">
        <v>646995</v>
      </c>
      <c r="DM25" s="657"/>
      <c r="DN25" s="657"/>
      <c r="DO25" s="657"/>
      <c r="DP25" s="657"/>
      <c r="DQ25" s="657"/>
      <c r="DR25" s="657"/>
      <c r="DS25" s="657"/>
      <c r="DT25" s="657"/>
      <c r="DU25" s="657"/>
      <c r="DV25" s="658"/>
      <c r="DW25" s="630">
        <v>16.5</v>
      </c>
      <c r="DX25" s="651"/>
      <c r="DY25" s="651"/>
      <c r="DZ25" s="651"/>
      <c r="EA25" s="651"/>
      <c r="EB25" s="651"/>
      <c r="EC25" s="652"/>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439465</v>
      </c>
      <c r="CS26" s="626"/>
      <c r="CT26" s="626"/>
      <c r="CU26" s="626"/>
      <c r="CV26" s="626"/>
      <c r="CW26" s="626"/>
      <c r="CX26" s="626"/>
      <c r="CY26" s="627"/>
      <c r="CZ26" s="659">
        <v>5.3</v>
      </c>
      <c r="DA26" s="660"/>
      <c r="DB26" s="660"/>
      <c r="DC26" s="661"/>
      <c r="DD26" s="634">
        <v>439465</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1"/>
      <c r="DY26" s="651"/>
      <c r="DZ26" s="651"/>
      <c r="EA26" s="651"/>
      <c r="EB26" s="651"/>
      <c r="EC26" s="652"/>
    </row>
    <row r="27" spans="2:133" ht="11.25" customHeight="1" x14ac:dyDescent="0.15">
      <c r="B27" s="622" t="s">
        <v>281</v>
      </c>
      <c r="C27" s="623"/>
      <c r="D27" s="623"/>
      <c r="E27" s="623"/>
      <c r="F27" s="623"/>
      <c r="G27" s="623"/>
      <c r="H27" s="623"/>
      <c r="I27" s="623"/>
      <c r="J27" s="623"/>
      <c r="K27" s="623"/>
      <c r="L27" s="623"/>
      <c r="M27" s="623"/>
      <c r="N27" s="623"/>
      <c r="O27" s="623"/>
      <c r="P27" s="623"/>
      <c r="Q27" s="624"/>
      <c r="R27" s="625">
        <v>406782</v>
      </c>
      <c r="S27" s="626"/>
      <c r="T27" s="626"/>
      <c r="U27" s="626"/>
      <c r="V27" s="626"/>
      <c r="W27" s="626"/>
      <c r="X27" s="626"/>
      <c r="Y27" s="627"/>
      <c r="Z27" s="628">
        <v>4.8</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892932</v>
      </c>
      <c r="BH27" s="626"/>
      <c r="BI27" s="626"/>
      <c r="BJ27" s="626"/>
      <c r="BK27" s="626"/>
      <c r="BL27" s="626"/>
      <c r="BM27" s="626"/>
      <c r="BN27" s="627"/>
      <c r="BO27" s="628">
        <v>100</v>
      </c>
      <c r="BP27" s="628"/>
      <c r="BQ27" s="628"/>
      <c r="BR27" s="628"/>
      <c r="BS27" s="634">
        <v>12276</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506886</v>
      </c>
      <c r="CS27" s="657"/>
      <c r="CT27" s="657"/>
      <c r="CU27" s="657"/>
      <c r="CV27" s="657"/>
      <c r="CW27" s="657"/>
      <c r="CX27" s="657"/>
      <c r="CY27" s="658"/>
      <c r="CZ27" s="659">
        <v>6.1</v>
      </c>
      <c r="DA27" s="660"/>
      <c r="DB27" s="660"/>
      <c r="DC27" s="661"/>
      <c r="DD27" s="634">
        <v>143977</v>
      </c>
      <c r="DE27" s="657"/>
      <c r="DF27" s="657"/>
      <c r="DG27" s="657"/>
      <c r="DH27" s="657"/>
      <c r="DI27" s="657"/>
      <c r="DJ27" s="657"/>
      <c r="DK27" s="658"/>
      <c r="DL27" s="634">
        <v>139267</v>
      </c>
      <c r="DM27" s="657"/>
      <c r="DN27" s="657"/>
      <c r="DO27" s="657"/>
      <c r="DP27" s="657"/>
      <c r="DQ27" s="657"/>
      <c r="DR27" s="657"/>
      <c r="DS27" s="657"/>
      <c r="DT27" s="657"/>
      <c r="DU27" s="657"/>
      <c r="DV27" s="658"/>
      <c r="DW27" s="630">
        <v>3.6</v>
      </c>
      <c r="DX27" s="651"/>
      <c r="DY27" s="651"/>
      <c r="DZ27" s="651"/>
      <c r="EA27" s="651"/>
      <c r="EB27" s="651"/>
      <c r="EC27" s="652"/>
    </row>
    <row r="28" spans="2:133" ht="11.25" customHeight="1" x14ac:dyDescent="0.15">
      <c r="B28" s="622" t="s">
        <v>284</v>
      </c>
      <c r="C28" s="623"/>
      <c r="D28" s="623"/>
      <c r="E28" s="623"/>
      <c r="F28" s="623"/>
      <c r="G28" s="623"/>
      <c r="H28" s="623"/>
      <c r="I28" s="623"/>
      <c r="J28" s="623"/>
      <c r="K28" s="623"/>
      <c r="L28" s="623"/>
      <c r="M28" s="623"/>
      <c r="N28" s="623"/>
      <c r="O28" s="623"/>
      <c r="P28" s="623"/>
      <c r="Q28" s="624"/>
      <c r="R28" s="625">
        <v>48375</v>
      </c>
      <c r="S28" s="626"/>
      <c r="T28" s="626"/>
      <c r="U28" s="626"/>
      <c r="V28" s="626"/>
      <c r="W28" s="626"/>
      <c r="X28" s="626"/>
      <c r="Y28" s="627"/>
      <c r="Z28" s="628">
        <v>0.6</v>
      </c>
      <c r="AA28" s="628"/>
      <c r="AB28" s="628"/>
      <c r="AC28" s="628"/>
      <c r="AD28" s="629">
        <v>26819</v>
      </c>
      <c r="AE28" s="629"/>
      <c r="AF28" s="629"/>
      <c r="AG28" s="629"/>
      <c r="AH28" s="629"/>
      <c r="AI28" s="629"/>
      <c r="AJ28" s="629"/>
      <c r="AK28" s="629"/>
      <c r="AL28" s="630">
        <v>0.7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1189522</v>
      </c>
      <c r="CS28" s="626"/>
      <c r="CT28" s="626"/>
      <c r="CU28" s="626"/>
      <c r="CV28" s="626"/>
      <c r="CW28" s="626"/>
      <c r="CX28" s="626"/>
      <c r="CY28" s="627"/>
      <c r="CZ28" s="659">
        <v>14.4</v>
      </c>
      <c r="DA28" s="660"/>
      <c r="DB28" s="660"/>
      <c r="DC28" s="661"/>
      <c r="DD28" s="634">
        <v>1119213</v>
      </c>
      <c r="DE28" s="626"/>
      <c r="DF28" s="626"/>
      <c r="DG28" s="626"/>
      <c r="DH28" s="626"/>
      <c r="DI28" s="626"/>
      <c r="DJ28" s="626"/>
      <c r="DK28" s="627"/>
      <c r="DL28" s="634">
        <v>1119213</v>
      </c>
      <c r="DM28" s="626"/>
      <c r="DN28" s="626"/>
      <c r="DO28" s="626"/>
      <c r="DP28" s="626"/>
      <c r="DQ28" s="626"/>
      <c r="DR28" s="626"/>
      <c r="DS28" s="626"/>
      <c r="DT28" s="626"/>
      <c r="DU28" s="626"/>
      <c r="DV28" s="627"/>
      <c r="DW28" s="630">
        <v>28.6</v>
      </c>
      <c r="DX28" s="651"/>
      <c r="DY28" s="651"/>
      <c r="DZ28" s="651"/>
      <c r="EA28" s="651"/>
      <c r="EB28" s="651"/>
      <c r="EC28" s="652"/>
    </row>
    <row r="29" spans="2:133" ht="11.25" customHeight="1" x14ac:dyDescent="0.15">
      <c r="B29" s="622" t="s">
        <v>286</v>
      </c>
      <c r="C29" s="623"/>
      <c r="D29" s="623"/>
      <c r="E29" s="623"/>
      <c r="F29" s="623"/>
      <c r="G29" s="623"/>
      <c r="H29" s="623"/>
      <c r="I29" s="623"/>
      <c r="J29" s="623"/>
      <c r="K29" s="623"/>
      <c r="L29" s="623"/>
      <c r="M29" s="623"/>
      <c r="N29" s="623"/>
      <c r="O29" s="623"/>
      <c r="P29" s="623"/>
      <c r="Q29" s="624"/>
      <c r="R29" s="625">
        <v>184493</v>
      </c>
      <c r="S29" s="626"/>
      <c r="T29" s="626"/>
      <c r="U29" s="626"/>
      <c r="V29" s="626"/>
      <c r="W29" s="626"/>
      <c r="X29" s="626"/>
      <c r="Y29" s="627"/>
      <c r="Z29" s="628">
        <v>2.2000000000000002</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1188727</v>
      </c>
      <c r="CS29" s="657"/>
      <c r="CT29" s="657"/>
      <c r="CU29" s="657"/>
      <c r="CV29" s="657"/>
      <c r="CW29" s="657"/>
      <c r="CX29" s="657"/>
      <c r="CY29" s="658"/>
      <c r="CZ29" s="659">
        <v>14.4</v>
      </c>
      <c r="DA29" s="660"/>
      <c r="DB29" s="660"/>
      <c r="DC29" s="661"/>
      <c r="DD29" s="634">
        <v>1118418</v>
      </c>
      <c r="DE29" s="657"/>
      <c r="DF29" s="657"/>
      <c r="DG29" s="657"/>
      <c r="DH29" s="657"/>
      <c r="DI29" s="657"/>
      <c r="DJ29" s="657"/>
      <c r="DK29" s="658"/>
      <c r="DL29" s="634">
        <v>1118418</v>
      </c>
      <c r="DM29" s="657"/>
      <c r="DN29" s="657"/>
      <c r="DO29" s="657"/>
      <c r="DP29" s="657"/>
      <c r="DQ29" s="657"/>
      <c r="DR29" s="657"/>
      <c r="DS29" s="657"/>
      <c r="DT29" s="657"/>
      <c r="DU29" s="657"/>
      <c r="DV29" s="658"/>
      <c r="DW29" s="630">
        <v>28.6</v>
      </c>
      <c r="DX29" s="651"/>
      <c r="DY29" s="651"/>
      <c r="DZ29" s="651"/>
      <c r="EA29" s="651"/>
      <c r="EB29" s="651"/>
      <c r="EC29" s="652"/>
    </row>
    <row r="30" spans="2:133" ht="11.25" customHeight="1" x14ac:dyDescent="0.15">
      <c r="B30" s="622" t="s">
        <v>290</v>
      </c>
      <c r="C30" s="623"/>
      <c r="D30" s="623"/>
      <c r="E30" s="623"/>
      <c r="F30" s="623"/>
      <c r="G30" s="623"/>
      <c r="H30" s="623"/>
      <c r="I30" s="623"/>
      <c r="J30" s="623"/>
      <c r="K30" s="623"/>
      <c r="L30" s="623"/>
      <c r="M30" s="623"/>
      <c r="N30" s="623"/>
      <c r="O30" s="623"/>
      <c r="P30" s="623"/>
      <c r="Q30" s="624"/>
      <c r="R30" s="625">
        <v>497275</v>
      </c>
      <c r="S30" s="626"/>
      <c r="T30" s="626"/>
      <c r="U30" s="626"/>
      <c r="V30" s="626"/>
      <c r="W30" s="626"/>
      <c r="X30" s="626"/>
      <c r="Y30" s="627"/>
      <c r="Z30" s="628">
        <v>5.9</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98.1</v>
      </c>
      <c r="BH30" s="684"/>
      <c r="BI30" s="684"/>
      <c r="BJ30" s="684"/>
      <c r="BK30" s="684"/>
      <c r="BL30" s="684"/>
      <c r="BM30" s="620">
        <v>88.8</v>
      </c>
      <c r="BN30" s="684"/>
      <c r="BO30" s="684"/>
      <c r="BP30" s="684"/>
      <c r="BQ30" s="685"/>
      <c r="BR30" s="683">
        <v>98.6</v>
      </c>
      <c r="BS30" s="684"/>
      <c r="BT30" s="684"/>
      <c r="BU30" s="684"/>
      <c r="BV30" s="684"/>
      <c r="BW30" s="684"/>
      <c r="BX30" s="620">
        <v>89.3</v>
      </c>
      <c r="BY30" s="684"/>
      <c r="BZ30" s="684"/>
      <c r="CA30" s="684"/>
      <c r="CB30" s="685"/>
      <c r="CD30" s="688"/>
      <c r="CE30" s="689"/>
      <c r="CF30" s="639" t="s">
        <v>293</v>
      </c>
      <c r="CG30" s="640"/>
      <c r="CH30" s="640"/>
      <c r="CI30" s="640"/>
      <c r="CJ30" s="640"/>
      <c r="CK30" s="640"/>
      <c r="CL30" s="640"/>
      <c r="CM30" s="640"/>
      <c r="CN30" s="640"/>
      <c r="CO30" s="640"/>
      <c r="CP30" s="640"/>
      <c r="CQ30" s="641"/>
      <c r="CR30" s="625">
        <v>1112589</v>
      </c>
      <c r="CS30" s="626"/>
      <c r="CT30" s="626"/>
      <c r="CU30" s="626"/>
      <c r="CV30" s="626"/>
      <c r="CW30" s="626"/>
      <c r="CX30" s="626"/>
      <c r="CY30" s="627"/>
      <c r="CZ30" s="659">
        <v>13.5</v>
      </c>
      <c r="DA30" s="660"/>
      <c r="DB30" s="660"/>
      <c r="DC30" s="661"/>
      <c r="DD30" s="634">
        <v>1042280</v>
      </c>
      <c r="DE30" s="626"/>
      <c r="DF30" s="626"/>
      <c r="DG30" s="626"/>
      <c r="DH30" s="626"/>
      <c r="DI30" s="626"/>
      <c r="DJ30" s="626"/>
      <c r="DK30" s="627"/>
      <c r="DL30" s="634">
        <v>1042280</v>
      </c>
      <c r="DM30" s="626"/>
      <c r="DN30" s="626"/>
      <c r="DO30" s="626"/>
      <c r="DP30" s="626"/>
      <c r="DQ30" s="626"/>
      <c r="DR30" s="626"/>
      <c r="DS30" s="626"/>
      <c r="DT30" s="626"/>
      <c r="DU30" s="626"/>
      <c r="DV30" s="627"/>
      <c r="DW30" s="630">
        <v>26.6</v>
      </c>
      <c r="DX30" s="651"/>
      <c r="DY30" s="651"/>
      <c r="DZ30" s="651"/>
      <c r="EA30" s="651"/>
      <c r="EB30" s="651"/>
      <c r="EC30" s="652"/>
    </row>
    <row r="31" spans="2:133" ht="11.25" customHeight="1" x14ac:dyDescent="0.15">
      <c r="B31" s="622" t="s">
        <v>294</v>
      </c>
      <c r="C31" s="623"/>
      <c r="D31" s="623"/>
      <c r="E31" s="623"/>
      <c r="F31" s="623"/>
      <c r="G31" s="623"/>
      <c r="H31" s="623"/>
      <c r="I31" s="623"/>
      <c r="J31" s="623"/>
      <c r="K31" s="623"/>
      <c r="L31" s="623"/>
      <c r="M31" s="623"/>
      <c r="N31" s="623"/>
      <c r="O31" s="623"/>
      <c r="P31" s="623"/>
      <c r="Q31" s="624"/>
      <c r="R31" s="625">
        <v>161226</v>
      </c>
      <c r="S31" s="626"/>
      <c r="T31" s="626"/>
      <c r="U31" s="626"/>
      <c r="V31" s="626"/>
      <c r="W31" s="626"/>
      <c r="X31" s="626"/>
      <c r="Y31" s="627"/>
      <c r="Z31" s="628">
        <v>1.9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97.5</v>
      </c>
      <c r="BN31" s="681"/>
      <c r="BO31" s="681"/>
      <c r="BP31" s="681"/>
      <c r="BQ31" s="682"/>
      <c r="BR31" s="680">
        <v>98.9</v>
      </c>
      <c r="BS31" s="657"/>
      <c r="BT31" s="657"/>
      <c r="BU31" s="657"/>
      <c r="BV31" s="657"/>
      <c r="BW31" s="657"/>
      <c r="BX31" s="631">
        <v>97</v>
      </c>
      <c r="BY31" s="681"/>
      <c r="BZ31" s="681"/>
      <c r="CA31" s="681"/>
      <c r="CB31" s="682"/>
      <c r="CD31" s="688"/>
      <c r="CE31" s="689"/>
      <c r="CF31" s="639" t="s">
        <v>297</v>
      </c>
      <c r="CG31" s="640"/>
      <c r="CH31" s="640"/>
      <c r="CI31" s="640"/>
      <c r="CJ31" s="640"/>
      <c r="CK31" s="640"/>
      <c r="CL31" s="640"/>
      <c r="CM31" s="640"/>
      <c r="CN31" s="640"/>
      <c r="CO31" s="640"/>
      <c r="CP31" s="640"/>
      <c r="CQ31" s="641"/>
      <c r="CR31" s="625">
        <v>76138</v>
      </c>
      <c r="CS31" s="657"/>
      <c r="CT31" s="657"/>
      <c r="CU31" s="657"/>
      <c r="CV31" s="657"/>
      <c r="CW31" s="657"/>
      <c r="CX31" s="657"/>
      <c r="CY31" s="658"/>
      <c r="CZ31" s="659">
        <v>0.9</v>
      </c>
      <c r="DA31" s="660"/>
      <c r="DB31" s="660"/>
      <c r="DC31" s="661"/>
      <c r="DD31" s="634">
        <v>76138</v>
      </c>
      <c r="DE31" s="657"/>
      <c r="DF31" s="657"/>
      <c r="DG31" s="657"/>
      <c r="DH31" s="657"/>
      <c r="DI31" s="657"/>
      <c r="DJ31" s="657"/>
      <c r="DK31" s="658"/>
      <c r="DL31" s="634">
        <v>76138</v>
      </c>
      <c r="DM31" s="657"/>
      <c r="DN31" s="657"/>
      <c r="DO31" s="657"/>
      <c r="DP31" s="657"/>
      <c r="DQ31" s="657"/>
      <c r="DR31" s="657"/>
      <c r="DS31" s="657"/>
      <c r="DT31" s="657"/>
      <c r="DU31" s="657"/>
      <c r="DV31" s="658"/>
      <c r="DW31" s="630">
        <v>1.9</v>
      </c>
      <c r="DX31" s="651"/>
      <c r="DY31" s="651"/>
      <c r="DZ31" s="651"/>
      <c r="EA31" s="651"/>
      <c r="EB31" s="651"/>
      <c r="EC31" s="652"/>
    </row>
    <row r="32" spans="2:133" ht="11.25" customHeight="1" x14ac:dyDescent="0.15">
      <c r="B32" s="622" t="s">
        <v>298</v>
      </c>
      <c r="C32" s="623"/>
      <c r="D32" s="623"/>
      <c r="E32" s="623"/>
      <c r="F32" s="623"/>
      <c r="G32" s="623"/>
      <c r="H32" s="623"/>
      <c r="I32" s="623"/>
      <c r="J32" s="623"/>
      <c r="K32" s="623"/>
      <c r="L32" s="623"/>
      <c r="M32" s="623"/>
      <c r="N32" s="623"/>
      <c r="O32" s="623"/>
      <c r="P32" s="623"/>
      <c r="Q32" s="624"/>
      <c r="R32" s="625">
        <v>242113</v>
      </c>
      <c r="S32" s="626"/>
      <c r="T32" s="626"/>
      <c r="U32" s="626"/>
      <c r="V32" s="626"/>
      <c r="W32" s="626"/>
      <c r="X32" s="626"/>
      <c r="Y32" s="627"/>
      <c r="Z32" s="628">
        <v>2.9</v>
      </c>
      <c r="AA32" s="628"/>
      <c r="AB32" s="628"/>
      <c r="AC32" s="628"/>
      <c r="AD32" s="629">
        <v>1206</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97.8</v>
      </c>
      <c r="BH32" s="693"/>
      <c r="BI32" s="693"/>
      <c r="BJ32" s="693"/>
      <c r="BK32" s="693"/>
      <c r="BL32" s="693"/>
      <c r="BM32" s="694">
        <v>84.3</v>
      </c>
      <c r="BN32" s="693"/>
      <c r="BO32" s="693"/>
      <c r="BP32" s="693"/>
      <c r="BQ32" s="695"/>
      <c r="BR32" s="692">
        <v>98.6</v>
      </c>
      <c r="BS32" s="693"/>
      <c r="BT32" s="693"/>
      <c r="BU32" s="693"/>
      <c r="BV32" s="693"/>
      <c r="BW32" s="693"/>
      <c r="BX32" s="694">
        <v>84.8</v>
      </c>
      <c r="BY32" s="693"/>
      <c r="BZ32" s="693"/>
      <c r="CA32" s="693"/>
      <c r="CB32" s="695"/>
      <c r="CD32" s="690"/>
      <c r="CE32" s="691"/>
      <c r="CF32" s="639" t="s">
        <v>300</v>
      </c>
      <c r="CG32" s="640"/>
      <c r="CH32" s="640"/>
      <c r="CI32" s="640"/>
      <c r="CJ32" s="640"/>
      <c r="CK32" s="640"/>
      <c r="CL32" s="640"/>
      <c r="CM32" s="640"/>
      <c r="CN32" s="640"/>
      <c r="CO32" s="640"/>
      <c r="CP32" s="640"/>
      <c r="CQ32" s="641"/>
      <c r="CR32" s="625">
        <v>795</v>
      </c>
      <c r="CS32" s="626"/>
      <c r="CT32" s="626"/>
      <c r="CU32" s="626"/>
      <c r="CV32" s="626"/>
      <c r="CW32" s="626"/>
      <c r="CX32" s="626"/>
      <c r="CY32" s="627"/>
      <c r="CZ32" s="659">
        <v>0</v>
      </c>
      <c r="DA32" s="660"/>
      <c r="DB32" s="660"/>
      <c r="DC32" s="661"/>
      <c r="DD32" s="634">
        <v>795</v>
      </c>
      <c r="DE32" s="626"/>
      <c r="DF32" s="626"/>
      <c r="DG32" s="626"/>
      <c r="DH32" s="626"/>
      <c r="DI32" s="626"/>
      <c r="DJ32" s="626"/>
      <c r="DK32" s="627"/>
      <c r="DL32" s="634">
        <v>795</v>
      </c>
      <c r="DM32" s="626"/>
      <c r="DN32" s="626"/>
      <c r="DO32" s="626"/>
      <c r="DP32" s="626"/>
      <c r="DQ32" s="626"/>
      <c r="DR32" s="626"/>
      <c r="DS32" s="626"/>
      <c r="DT32" s="626"/>
      <c r="DU32" s="626"/>
      <c r="DV32" s="627"/>
      <c r="DW32" s="630">
        <v>0</v>
      </c>
      <c r="DX32" s="651"/>
      <c r="DY32" s="651"/>
      <c r="DZ32" s="651"/>
      <c r="EA32" s="651"/>
      <c r="EB32" s="651"/>
      <c r="EC32" s="652"/>
    </row>
    <row r="33" spans="2:133" ht="11.25" customHeight="1" x14ac:dyDescent="0.15">
      <c r="B33" s="622" t="s">
        <v>301</v>
      </c>
      <c r="C33" s="623"/>
      <c r="D33" s="623"/>
      <c r="E33" s="623"/>
      <c r="F33" s="623"/>
      <c r="G33" s="623"/>
      <c r="H33" s="623"/>
      <c r="I33" s="623"/>
      <c r="J33" s="623"/>
      <c r="K33" s="623"/>
      <c r="L33" s="623"/>
      <c r="M33" s="623"/>
      <c r="N33" s="623"/>
      <c r="O33" s="623"/>
      <c r="P33" s="623"/>
      <c r="Q33" s="624"/>
      <c r="R33" s="625">
        <v>1532081</v>
      </c>
      <c r="S33" s="626"/>
      <c r="T33" s="626"/>
      <c r="U33" s="626"/>
      <c r="V33" s="626"/>
      <c r="W33" s="626"/>
      <c r="X33" s="626"/>
      <c r="Y33" s="627"/>
      <c r="Z33" s="628">
        <v>18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3792067</v>
      </c>
      <c r="CS33" s="657"/>
      <c r="CT33" s="657"/>
      <c r="CU33" s="657"/>
      <c r="CV33" s="657"/>
      <c r="CW33" s="657"/>
      <c r="CX33" s="657"/>
      <c r="CY33" s="658"/>
      <c r="CZ33" s="659">
        <v>45.9</v>
      </c>
      <c r="DA33" s="660"/>
      <c r="DB33" s="660"/>
      <c r="DC33" s="661"/>
      <c r="DD33" s="634">
        <v>2832494</v>
      </c>
      <c r="DE33" s="657"/>
      <c r="DF33" s="657"/>
      <c r="DG33" s="657"/>
      <c r="DH33" s="657"/>
      <c r="DI33" s="657"/>
      <c r="DJ33" s="657"/>
      <c r="DK33" s="658"/>
      <c r="DL33" s="634">
        <v>1301338</v>
      </c>
      <c r="DM33" s="657"/>
      <c r="DN33" s="657"/>
      <c r="DO33" s="657"/>
      <c r="DP33" s="657"/>
      <c r="DQ33" s="657"/>
      <c r="DR33" s="657"/>
      <c r="DS33" s="657"/>
      <c r="DT33" s="657"/>
      <c r="DU33" s="657"/>
      <c r="DV33" s="658"/>
      <c r="DW33" s="630">
        <v>33.299999999999997</v>
      </c>
      <c r="DX33" s="651"/>
      <c r="DY33" s="651"/>
      <c r="DZ33" s="651"/>
      <c r="EA33" s="651"/>
      <c r="EB33" s="651"/>
      <c r="EC33" s="652"/>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1688883</v>
      </c>
      <c r="CS34" s="626"/>
      <c r="CT34" s="626"/>
      <c r="CU34" s="626"/>
      <c r="CV34" s="626"/>
      <c r="CW34" s="626"/>
      <c r="CX34" s="626"/>
      <c r="CY34" s="627"/>
      <c r="CZ34" s="659">
        <v>20.399999999999999</v>
      </c>
      <c r="DA34" s="660"/>
      <c r="DB34" s="660"/>
      <c r="DC34" s="661"/>
      <c r="DD34" s="634">
        <v>1105331</v>
      </c>
      <c r="DE34" s="626"/>
      <c r="DF34" s="626"/>
      <c r="DG34" s="626"/>
      <c r="DH34" s="626"/>
      <c r="DI34" s="626"/>
      <c r="DJ34" s="626"/>
      <c r="DK34" s="627"/>
      <c r="DL34" s="634">
        <v>568566</v>
      </c>
      <c r="DM34" s="626"/>
      <c r="DN34" s="626"/>
      <c r="DO34" s="626"/>
      <c r="DP34" s="626"/>
      <c r="DQ34" s="626"/>
      <c r="DR34" s="626"/>
      <c r="DS34" s="626"/>
      <c r="DT34" s="626"/>
      <c r="DU34" s="626"/>
      <c r="DV34" s="627"/>
      <c r="DW34" s="630">
        <v>14.5</v>
      </c>
      <c r="DX34" s="651"/>
      <c r="DY34" s="651"/>
      <c r="DZ34" s="651"/>
      <c r="EA34" s="651"/>
      <c r="EB34" s="651"/>
      <c r="EC34" s="652"/>
    </row>
    <row r="35" spans="2:133" ht="11.25" customHeight="1" x14ac:dyDescent="0.15">
      <c r="B35" s="622" t="s">
        <v>307</v>
      </c>
      <c r="C35" s="623"/>
      <c r="D35" s="623"/>
      <c r="E35" s="623"/>
      <c r="F35" s="623"/>
      <c r="G35" s="623"/>
      <c r="H35" s="623"/>
      <c r="I35" s="623"/>
      <c r="J35" s="623"/>
      <c r="K35" s="623"/>
      <c r="L35" s="623"/>
      <c r="M35" s="623"/>
      <c r="N35" s="623"/>
      <c r="O35" s="623"/>
      <c r="P35" s="623"/>
      <c r="Q35" s="624"/>
      <c r="R35" s="625">
        <v>169347</v>
      </c>
      <c r="S35" s="626"/>
      <c r="T35" s="626"/>
      <c r="U35" s="626"/>
      <c r="V35" s="626"/>
      <c r="W35" s="626"/>
      <c r="X35" s="626"/>
      <c r="Y35" s="627"/>
      <c r="Z35" s="628">
        <v>2</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149442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t="s">
        <v>217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53143</v>
      </c>
      <c r="CS35" s="657"/>
      <c r="CT35" s="657"/>
      <c r="CU35" s="657"/>
      <c r="CV35" s="657"/>
      <c r="CW35" s="657"/>
      <c r="CX35" s="657"/>
      <c r="CY35" s="658"/>
      <c r="CZ35" s="659">
        <v>0.6</v>
      </c>
      <c r="DA35" s="660"/>
      <c r="DB35" s="660"/>
      <c r="DC35" s="661"/>
      <c r="DD35" s="634">
        <v>42867</v>
      </c>
      <c r="DE35" s="657"/>
      <c r="DF35" s="657"/>
      <c r="DG35" s="657"/>
      <c r="DH35" s="657"/>
      <c r="DI35" s="657"/>
      <c r="DJ35" s="657"/>
      <c r="DK35" s="658"/>
      <c r="DL35" s="634">
        <v>6132</v>
      </c>
      <c r="DM35" s="657"/>
      <c r="DN35" s="657"/>
      <c r="DO35" s="657"/>
      <c r="DP35" s="657"/>
      <c r="DQ35" s="657"/>
      <c r="DR35" s="657"/>
      <c r="DS35" s="657"/>
      <c r="DT35" s="657"/>
      <c r="DU35" s="657"/>
      <c r="DV35" s="658"/>
      <c r="DW35" s="630">
        <v>0.2</v>
      </c>
      <c r="DX35" s="651"/>
      <c r="DY35" s="651"/>
      <c r="DZ35" s="651"/>
      <c r="EA35" s="651"/>
      <c r="EB35" s="651"/>
      <c r="EC35" s="652"/>
    </row>
    <row r="36" spans="2:133" ht="11.25" customHeight="1" x14ac:dyDescent="0.15">
      <c r="B36" s="668" t="s">
        <v>311</v>
      </c>
      <c r="C36" s="669"/>
      <c r="D36" s="669"/>
      <c r="E36" s="669"/>
      <c r="F36" s="669"/>
      <c r="G36" s="669"/>
      <c r="H36" s="669"/>
      <c r="I36" s="669"/>
      <c r="J36" s="669"/>
      <c r="K36" s="669"/>
      <c r="L36" s="669"/>
      <c r="M36" s="669"/>
      <c r="N36" s="669"/>
      <c r="O36" s="669"/>
      <c r="P36" s="669"/>
      <c r="Q36" s="670"/>
      <c r="R36" s="697">
        <v>8494282</v>
      </c>
      <c r="S36" s="698"/>
      <c r="T36" s="698"/>
      <c r="U36" s="698"/>
      <c r="V36" s="698"/>
      <c r="W36" s="698"/>
      <c r="X36" s="698"/>
      <c r="Y36" s="699"/>
      <c r="Z36" s="700">
        <v>100</v>
      </c>
      <c r="AA36" s="700"/>
      <c r="AB36" s="700"/>
      <c r="AC36" s="700"/>
      <c r="AD36" s="701">
        <v>3744038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31827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t="s">
        <v>314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1564168</v>
      </c>
      <c r="CS36" s="626"/>
      <c r="CT36" s="626"/>
      <c r="CU36" s="626"/>
      <c r="CV36" s="626"/>
      <c r="CW36" s="626"/>
      <c r="CX36" s="626"/>
      <c r="CY36" s="627"/>
      <c r="CZ36" s="659">
        <v>18.899999999999999</v>
      </c>
      <c r="DA36" s="660"/>
      <c r="DB36" s="660"/>
      <c r="DC36" s="661"/>
      <c r="DD36" s="634">
        <v>1319174</v>
      </c>
      <c r="DE36" s="626"/>
      <c r="DF36" s="626"/>
      <c r="DG36" s="626"/>
      <c r="DH36" s="626"/>
      <c r="DI36" s="626"/>
      <c r="DJ36" s="626"/>
      <c r="DK36" s="627"/>
      <c r="DL36" s="634">
        <v>577198</v>
      </c>
      <c r="DM36" s="626"/>
      <c r="DN36" s="626"/>
      <c r="DO36" s="626"/>
      <c r="DP36" s="626"/>
      <c r="DQ36" s="626"/>
      <c r="DR36" s="626"/>
      <c r="DS36" s="626"/>
      <c r="DT36" s="626"/>
      <c r="DU36" s="626"/>
      <c r="DV36" s="627"/>
      <c r="DW36" s="630">
        <v>14.7</v>
      </c>
      <c r="DX36" s="651"/>
      <c r="DY36" s="651"/>
      <c r="DZ36" s="651"/>
      <c r="EA36" s="651"/>
      <c r="EB36" s="651"/>
      <c r="EC36" s="652"/>
    </row>
    <row r="37" spans="2:133" ht="11.25" customHeight="1" x14ac:dyDescent="0.15">
      <c r="AQ37" s="704" t="s">
        <v>316</v>
      </c>
      <c r="AR37" s="705"/>
      <c r="AS37" s="705"/>
      <c r="AT37" s="705"/>
      <c r="AU37" s="705"/>
      <c r="AV37" s="705"/>
      <c r="AW37" s="705"/>
      <c r="AX37" s="705"/>
      <c r="AY37" s="706"/>
      <c r="AZ37" s="625">
        <v>29582</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t="s">
        <v>314</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622272</v>
      </c>
      <c r="CS37" s="657"/>
      <c r="CT37" s="657"/>
      <c r="CU37" s="657"/>
      <c r="CV37" s="657"/>
      <c r="CW37" s="657"/>
      <c r="CX37" s="657"/>
      <c r="CY37" s="658"/>
      <c r="CZ37" s="659">
        <v>7.5</v>
      </c>
      <c r="DA37" s="660"/>
      <c r="DB37" s="660"/>
      <c r="DC37" s="661"/>
      <c r="DD37" s="634">
        <v>556528</v>
      </c>
      <c r="DE37" s="657"/>
      <c r="DF37" s="657"/>
      <c r="DG37" s="657"/>
      <c r="DH37" s="657"/>
      <c r="DI37" s="657"/>
      <c r="DJ37" s="657"/>
      <c r="DK37" s="658"/>
      <c r="DL37" s="634">
        <v>270456</v>
      </c>
      <c r="DM37" s="657"/>
      <c r="DN37" s="657"/>
      <c r="DO37" s="657"/>
      <c r="DP37" s="657"/>
      <c r="DQ37" s="657"/>
      <c r="DR37" s="657"/>
      <c r="DS37" s="657"/>
      <c r="DT37" s="657"/>
      <c r="DU37" s="657"/>
      <c r="DV37" s="658"/>
      <c r="DW37" s="630">
        <v>6.9</v>
      </c>
      <c r="DX37" s="651"/>
      <c r="DY37" s="651"/>
      <c r="DZ37" s="651"/>
      <c r="EA37" s="651"/>
      <c r="EB37" s="651"/>
      <c r="EC37" s="652"/>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t="s">
        <v>320</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149442</v>
      </c>
      <c r="CS38" s="626"/>
      <c r="CT38" s="626"/>
      <c r="CU38" s="626"/>
      <c r="CV38" s="626"/>
      <c r="CW38" s="626"/>
      <c r="CX38" s="626"/>
      <c r="CY38" s="627"/>
      <c r="CZ38" s="659">
        <v>1.8</v>
      </c>
      <c r="DA38" s="660"/>
      <c r="DB38" s="660"/>
      <c r="DC38" s="661"/>
      <c r="DD38" s="634">
        <v>149442</v>
      </c>
      <c r="DE38" s="626"/>
      <c r="DF38" s="626"/>
      <c r="DG38" s="626"/>
      <c r="DH38" s="626"/>
      <c r="DI38" s="626"/>
      <c r="DJ38" s="626"/>
      <c r="DK38" s="627"/>
      <c r="DL38" s="634">
        <v>149442</v>
      </c>
      <c r="DM38" s="626"/>
      <c r="DN38" s="626"/>
      <c r="DO38" s="626"/>
      <c r="DP38" s="626"/>
      <c r="DQ38" s="626"/>
      <c r="DR38" s="626"/>
      <c r="DS38" s="626"/>
      <c r="DT38" s="626"/>
      <c r="DU38" s="626"/>
      <c r="DV38" s="627"/>
      <c r="DW38" s="630">
        <v>3.8</v>
      </c>
      <c r="DX38" s="651"/>
      <c r="DY38" s="651"/>
      <c r="DZ38" s="651"/>
      <c r="EA38" s="651"/>
      <c r="EB38" s="651"/>
      <c r="EC38" s="652"/>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t="s">
        <v>320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217565</v>
      </c>
      <c r="CS39" s="657"/>
      <c r="CT39" s="657"/>
      <c r="CU39" s="657"/>
      <c r="CV39" s="657"/>
      <c r="CW39" s="657"/>
      <c r="CX39" s="657"/>
      <c r="CY39" s="658"/>
      <c r="CZ39" s="659">
        <v>2.6</v>
      </c>
      <c r="DA39" s="660"/>
      <c r="DB39" s="660"/>
      <c r="DC39" s="661"/>
      <c r="DD39" s="634">
        <v>215564</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1"/>
      <c r="DY39" s="651"/>
      <c r="DZ39" s="651"/>
      <c r="EA39" s="651"/>
      <c r="EB39" s="651"/>
      <c r="EC39" s="65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87954</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t="s">
        <v>320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118866</v>
      </c>
      <c r="CS40" s="626"/>
      <c r="CT40" s="626"/>
      <c r="CU40" s="626"/>
      <c r="CV40" s="626"/>
      <c r="CW40" s="626"/>
      <c r="CX40" s="626"/>
      <c r="CY40" s="627"/>
      <c r="CZ40" s="659">
        <v>1.4</v>
      </c>
      <c r="DA40" s="660"/>
      <c r="DB40" s="660"/>
      <c r="DC40" s="661"/>
      <c r="DD40" s="634">
        <v>116</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1"/>
      <c r="DY40" s="651"/>
      <c r="DZ40" s="651"/>
      <c r="EA40" s="651"/>
      <c r="EB40" s="651"/>
      <c r="EC40" s="65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79</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t="s">
        <v>314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314</v>
      </c>
      <c r="CS41" s="657"/>
      <c r="CT41" s="657"/>
      <c r="CU41" s="657"/>
      <c r="CV41" s="657"/>
      <c r="CW41" s="657"/>
      <c r="CX41" s="657"/>
      <c r="CY41" s="658"/>
      <c r="CZ41" s="659" t="s">
        <v>314</v>
      </c>
      <c r="DA41" s="660"/>
      <c r="DB41" s="660"/>
      <c r="DC41" s="661"/>
      <c r="DD41" s="634" t="s">
        <v>314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2009227</v>
      </c>
      <c r="CS42" s="626"/>
      <c r="CT42" s="626"/>
      <c r="CU42" s="626"/>
      <c r="CV42" s="626"/>
      <c r="CW42" s="626"/>
      <c r="CX42" s="626"/>
      <c r="CY42" s="627"/>
      <c r="CZ42" s="659">
        <v>24.3</v>
      </c>
      <c r="DA42" s="708"/>
      <c r="DB42" s="708"/>
      <c r="DC42" s="709"/>
      <c r="DD42" s="634">
        <v>165079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53280</v>
      </c>
      <c r="CS43" s="657"/>
      <c r="CT43" s="657"/>
      <c r="CU43" s="657"/>
      <c r="CV43" s="657"/>
      <c r="CW43" s="657"/>
      <c r="CX43" s="657"/>
      <c r="CY43" s="658"/>
      <c r="CZ43" s="659">
        <v>0.6</v>
      </c>
      <c r="DA43" s="660"/>
      <c r="DB43" s="660"/>
      <c r="DC43" s="661"/>
      <c r="DD43" s="634" t="s">
        <v>111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1839079</v>
      </c>
      <c r="CS44" s="626"/>
      <c r="CT44" s="626"/>
      <c r="CU44" s="626"/>
      <c r="CV44" s="626"/>
      <c r="CW44" s="626"/>
      <c r="CX44" s="626"/>
      <c r="CY44" s="627"/>
      <c r="CZ44" s="659">
        <v>22.3</v>
      </c>
      <c r="DA44" s="708"/>
      <c r="DB44" s="708"/>
      <c r="DC44" s="709"/>
      <c r="DD44" s="634">
        <v>160936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541574</v>
      </c>
      <c r="CS45" s="657"/>
      <c r="CT45" s="657"/>
      <c r="CU45" s="657"/>
      <c r="CV45" s="657"/>
      <c r="CW45" s="657"/>
      <c r="CX45" s="657"/>
      <c r="CY45" s="658"/>
      <c r="CZ45" s="659">
        <v>6.6</v>
      </c>
      <c r="DA45" s="660"/>
      <c r="DB45" s="660"/>
      <c r="DC45" s="661"/>
      <c r="DD45" s="634">
        <v>54143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1297505</v>
      </c>
      <c r="CS46" s="626"/>
      <c r="CT46" s="626"/>
      <c r="CU46" s="626"/>
      <c r="CV46" s="626"/>
      <c r="CW46" s="626"/>
      <c r="CX46" s="626"/>
      <c r="CY46" s="627"/>
      <c r="CZ46" s="659">
        <v>15.7</v>
      </c>
      <c r="DA46" s="708"/>
      <c r="DB46" s="708"/>
      <c r="DC46" s="709"/>
      <c r="DD46" s="634">
        <v>106793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170148</v>
      </c>
      <c r="CS47" s="657"/>
      <c r="CT47" s="657"/>
      <c r="CU47" s="657"/>
      <c r="CV47" s="657"/>
      <c r="CW47" s="657"/>
      <c r="CX47" s="657"/>
      <c r="CY47" s="658"/>
      <c r="CZ47" s="659">
        <v>2.1</v>
      </c>
      <c r="DA47" s="660"/>
      <c r="DB47" s="660"/>
      <c r="DC47" s="661"/>
      <c r="DD47" s="634">
        <v>4143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8260178</v>
      </c>
      <c r="CS49" s="693"/>
      <c r="CT49" s="693"/>
      <c r="CU49" s="693"/>
      <c r="CV49" s="693"/>
      <c r="CW49" s="693"/>
      <c r="CX49" s="693"/>
      <c r="CY49" s="720"/>
      <c r="CZ49" s="721">
        <v>100</v>
      </c>
      <c r="DA49" s="722"/>
      <c r="DB49" s="722"/>
      <c r="DC49" s="723"/>
      <c r="DD49" s="724">
        <v>4965576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3" zoomScale="55" zoomScaleNormal="55" zoomScaleSheetLayoutView="70" workbookViewId="0">
      <selection activeCell="BH104" sqref="BH10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8494</v>
      </c>
      <c r="R7" s="755"/>
      <c r="S7" s="755"/>
      <c r="T7" s="755"/>
      <c r="U7" s="755"/>
      <c r="V7" s="755">
        <v>8260</v>
      </c>
      <c r="W7" s="755"/>
      <c r="X7" s="755"/>
      <c r="Y7" s="755"/>
      <c r="Z7" s="755"/>
      <c r="AA7" s="755">
        <v>234</v>
      </c>
      <c r="AB7" s="755"/>
      <c r="AC7" s="755"/>
      <c r="AD7" s="755"/>
      <c r="AE7" s="756"/>
      <c r="AF7" s="757">
        <v>171</v>
      </c>
      <c r="AG7" s="758"/>
      <c r="AH7" s="758"/>
      <c r="AI7" s="758"/>
      <c r="AJ7" s="759"/>
      <c r="AK7" s="794" t="s">
        <v>526</v>
      </c>
      <c r="AL7" s="795"/>
      <c r="AM7" s="795"/>
      <c r="AN7" s="795"/>
      <c r="AO7" s="795"/>
      <c r="AP7" s="795">
        <v>11942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527</v>
      </c>
      <c r="BT7" s="799"/>
      <c r="BU7" s="799"/>
      <c r="BV7" s="799"/>
      <c r="BW7" s="799"/>
      <c r="BX7" s="799"/>
      <c r="BY7" s="799"/>
      <c r="BZ7" s="799"/>
      <c r="CA7" s="799"/>
      <c r="CB7" s="799"/>
      <c r="CC7" s="799"/>
      <c r="CD7" s="799"/>
      <c r="CE7" s="799"/>
      <c r="CF7" s="799"/>
      <c r="CG7" s="800"/>
      <c r="CH7" s="791">
        <v>0</v>
      </c>
      <c r="CI7" s="792"/>
      <c r="CJ7" s="792"/>
      <c r="CK7" s="792"/>
      <c r="CL7" s="793"/>
      <c r="CM7" s="791">
        <v>22</v>
      </c>
      <c r="CN7" s="792"/>
      <c r="CO7" s="792"/>
      <c r="CP7" s="792"/>
      <c r="CQ7" s="793"/>
      <c r="CR7" s="791">
        <v>11</v>
      </c>
      <c r="CS7" s="792"/>
      <c r="CT7" s="792"/>
      <c r="CU7" s="792"/>
      <c r="CV7" s="793"/>
      <c r="CW7" s="791" t="s">
        <v>526</v>
      </c>
      <c r="CX7" s="792"/>
      <c r="CY7" s="792"/>
      <c r="CZ7" s="792"/>
      <c r="DA7" s="793"/>
      <c r="DB7" s="791" t="s">
        <v>526</v>
      </c>
      <c r="DC7" s="792"/>
      <c r="DD7" s="792"/>
      <c r="DE7" s="792"/>
      <c r="DF7" s="793"/>
      <c r="DG7" s="791" t="s">
        <v>526</v>
      </c>
      <c r="DH7" s="792"/>
      <c r="DI7" s="792"/>
      <c r="DJ7" s="792"/>
      <c r="DK7" s="793"/>
      <c r="DL7" s="791" t="s">
        <v>526</v>
      </c>
      <c r="DM7" s="792"/>
      <c r="DN7" s="792"/>
      <c r="DO7" s="792"/>
      <c r="DP7" s="793"/>
      <c r="DQ7" s="791" t="s">
        <v>526</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528</v>
      </c>
      <c r="BT8" s="789"/>
      <c r="BU8" s="789"/>
      <c r="BV8" s="789"/>
      <c r="BW8" s="789"/>
      <c r="BX8" s="789"/>
      <c r="BY8" s="789"/>
      <c r="BZ8" s="789"/>
      <c r="CA8" s="789"/>
      <c r="CB8" s="789"/>
      <c r="CC8" s="789"/>
      <c r="CD8" s="789"/>
      <c r="CE8" s="789"/>
      <c r="CF8" s="789"/>
      <c r="CG8" s="790"/>
      <c r="CH8" s="801">
        <v>0</v>
      </c>
      <c r="CI8" s="802"/>
      <c r="CJ8" s="802"/>
      <c r="CK8" s="802"/>
      <c r="CL8" s="803"/>
      <c r="CM8" s="801" t="s">
        <v>540</v>
      </c>
      <c r="CN8" s="802"/>
      <c r="CO8" s="802"/>
      <c r="CP8" s="802"/>
      <c r="CQ8" s="803"/>
      <c r="CR8" s="801">
        <v>2</v>
      </c>
      <c r="CS8" s="802"/>
      <c r="CT8" s="802"/>
      <c r="CU8" s="802"/>
      <c r="CV8" s="803"/>
      <c r="CW8" s="801" t="s">
        <v>473</v>
      </c>
      <c r="CX8" s="802"/>
      <c r="CY8" s="802"/>
      <c r="CZ8" s="802"/>
      <c r="DA8" s="803"/>
      <c r="DB8" s="801" t="s">
        <v>473</v>
      </c>
      <c r="DC8" s="802"/>
      <c r="DD8" s="802"/>
      <c r="DE8" s="802"/>
      <c r="DF8" s="803"/>
      <c r="DG8" s="801" t="s">
        <v>473</v>
      </c>
      <c r="DH8" s="802"/>
      <c r="DI8" s="802"/>
      <c r="DJ8" s="802"/>
      <c r="DK8" s="803"/>
      <c r="DL8" s="801" t="s">
        <v>473</v>
      </c>
      <c r="DM8" s="802"/>
      <c r="DN8" s="802"/>
      <c r="DO8" s="802"/>
      <c r="DP8" s="803"/>
      <c r="DQ8" s="801" t="s">
        <v>473</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529</v>
      </c>
      <c r="BT9" s="789"/>
      <c r="BU9" s="789"/>
      <c r="BV9" s="789"/>
      <c r="BW9" s="789"/>
      <c r="BX9" s="789"/>
      <c r="BY9" s="789"/>
      <c r="BZ9" s="789"/>
      <c r="CA9" s="789"/>
      <c r="CB9" s="789"/>
      <c r="CC9" s="789"/>
      <c r="CD9" s="789"/>
      <c r="CE9" s="789"/>
      <c r="CF9" s="789"/>
      <c r="CG9" s="790"/>
      <c r="CH9" s="801">
        <v>12</v>
      </c>
      <c r="CI9" s="802"/>
      <c r="CJ9" s="802"/>
      <c r="CK9" s="802"/>
      <c r="CL9" s="803"/>
      <c r="CM9" s="801">
        <v>63</v>
      </c>
      <c r="CN9" s="802"/>
      <c r="CO9" s="802"/>
      <c r="CP9" s="802"/>
      <c r="CQ9" s="803"/>
      <c r="CR9" s="801">
        <v>3</v>
      </c>
      <c r="CS9" s="802"/>
      <c r="CT9" s="802"/>
      <c r="CU9" s="802"/>
      <c r="CV9" s="803"/>
      <c r="CW9" s="801" t="s">
        <v>473</v>
      </c>
      <c r="CX9" s="802"/>
      <c r="CY9" s="802"/>
      <c r="CZ9" s="802"/>
      <c r="DA9" s="803"/>
      <c r="DB9" s="801" t="s">
        <v>473</v>
      </c>
      <c r="DC9" s="802"/>
      <c r="DD9" s="802"/>
      <c r="DE9" s="802"/>
      <c r="DF9" s="803"/>
      <c r="DG9" s="801" t="s">
        <v>473</v>
      </c>
      <c r="DH9" s="802"/>
      <c r="DI9" s="802"/>
      <c r="DJ9" s="802"/>
      <c r="DK9" s="803"/>
      <c r="DL9" s="801" t="s">
        <v>473</v>
      </c>
      <c r="DM9" s="802"/>
      <c r="DN9" s="802"/>
      <c r="DO9" s="802"/>
      <c r="DP9" s="803"/>
      <c r="DQ9" s="801" t="s">
        <v>473</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530</v>
      </c>
      <c r="BT10" s="789"/>
      <c r="BU10" s="789"/>
      <c r="BV10" s="789"/>
      <c r="BW10" s="789"/>
      <c r="BX10" s="789"/>
      <c r="BY10" s="789"/>
      <c r="BZ10" s="789"/>
      <c r="CA10" s="789"/>
      <c r="CB10" s="789"/>
      <c r="CC10" s="789"/>
      <c r="CD10" s="789"/>
      <c r="CE10" s="789"/>
      <c r="CF10" s="789"/>
      <c r="CG10" s="790"/>
      <c r="CH10" s="801">
        <v>70</v>
      </c>
      <c r="CI10" s="802"/>
      <c r="CJ10" s="802"/>
      <c r="CK10" s="802"/>
      <c r="CL10" s="803"/>
      <c r="CM10" s="801">
        <v>524</v>
      </c>
      <c r="CN10" s="802"/>
      <c r="CO10" s="802"/>
      <c r="CP10" s="802"/>
      <c r="CQ10" s="803"/>
      <c r="CR10" s="801">
        <v>3</v>
      </c>
      <c r="CS10" s="802"/>
      <c r="CT10" s="802"/>
      <c r="CU10" s="802"/>
      <c r="CV10" s="803"/>
      <c r="CW10" s="801" t="s">
        <v>473</v>
      </c>
      <c r="CX10" s="802"/>
      <c r="CY10" s="802"/>
      <c r="CZ10" s="802"/>
      <c r="DA10" s="803"/>
      <c r="DB10" s="801" t="s">
        <v>473</v>
      </c>
      <c r="DC10" s="802"/>
      <c r="DD10" s="802"/>
      <c r="DE10" s="802"/>
      <c r="DF10" s="803"/>
      <c r="DG10" s="801" t="s">
        <v>473</v>
      </c>
      <c r="DH10" s="802"/>
      <c r="DI10" s="802"/>
      <c r="DJ10" s="802"/>
      <c r="DK10" s="803"/>
      <c r="DL10" s="801" t="s">
        <v>473</v>
      </c>
      <c r="DM10" s="802"/>
      <c r="DN10" s="802"/>
      <c r="DO10" s="802"/>
      <c r="DP10" s="803"/>
      <c r="DQ10" s="801" t="s">
        <v>473</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5"/>
      <c r="AL22" s="826"/>
      <c r="AM22" s="826"/>
      <c r="AN22" s="826"/>
      <c r="AO22" s="826"/>
      <c r="AP22" s="826"/>
      <c r="AQ22" s="826"/>
      <c r="AR22" s="826"/>
      <c r="AS22" s="826"/>
      <c r="AT22" s="826"/>
      <c r="AU22" s="827"/>
      <c r="AV22" s="827"/>
      <c r="AW22" s="827"/>
      <c r="AX22" s="827"/>
      <c r="AY22" s="828"/>
      <c r="AZ22" s="829" t="s">
        <v>367</v>
      </c>
      <c r="BA22" s="829"/>
      <c r="BB22" s="829"/>
      <c r="BC22" s="829"/>
      <c r="BD22" s="830"/>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8494</v>
      </c>
      <c r="R23" s="814"/>
      <c r="S23" s="814"/>
      <c r="T23" s="814"/>
      <c r="U23" s="815"/>
      <c r="V23" s="816">
        <v>8260</v>
      </c>
      <c r="W23" s="814"/>
      <c r="X23" s="814"/>
      <c r="Y23" s="814"/>
      <c r="Z23" s="815"/>
      <c r="AA23" s="816">
        <v>234</v>
      </c>
      <c r="AB23" s="814"/>
      <c r="AC23" s="814"/>
      <c r="AD23" s="814"/>
      <c r="AE23" s="817"/>
      <c r="AF23" s="818">
        <v>171</v>
      </c>
      <c r="AG23" s="819"/>
      <c r="AH23" s="819"/>
      <c r="AI23" s="819"/>
      <c r="AJ23" s="820"/>
      <c r="AK23" s="821"/>
      <c r="AL23" s="822"/>
      <c r="AM23" s="822"/>
      <c r="AN23" s="822"/>
      <c r="AO23" s="822"/>
      <c r="AP23" s="819">
        <v>11942</v>
      </c>
      <c r="AQ23" s="819"/>
      <c r="AR23" s="819"/>
      <c r="AS23" s="819"/>
      <c r="AT23" s="819"/>
      <c r="AU23" s="823"/>
      <c r="AV23" s="823"/>
      <c r="AW23" s="823"/>
      <c r="AX23" s="823"/>
      <c r="AY23" s="824"/>
      <c r="AZ23" s="832" t="s">
        <v>111</v>
      </c>
      <c r="BA23" s="814"/>
      <c r="BB23" s="814"/>
      <c r="BC23" s="814"/>
      <c r="BD23" s="817"/>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31" t="s">
        <v>370</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3" t="s">
        <v>375</v>
      </c>
      <c r="AG26" s="834"/>
      <c r="AH26" s="834"/>
      <c r="AI26" s="834"/>
      <c r="AJ26" s="835"/>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3">
        <v>426</v>
      </c>
      <c r="R28" s="844"/>
      <c r="S28" s="844"/>
      <c r="T28" s="844"/>
      <c r="U28" s="844"/>
      <c r="V28" s="844">
        <v>397</v>
      </c>
      <c r="W28" s="844"/>
      <c r="X28" s="844"/>
      <c r="Y28" s="844"/>
      <c r="Z28" s="844"/>
      <c r="AA28" s="844">
        <v>29</v>
      </c>
      <c r="AB28" s="844"/>
      <c r="AC28" s="844"/>
      <c r="AD28" s="844"/>
      <c r="AE28" s="845"/>
      <c r="AF28" s="846">
        <v>29</v>
      </c>
      <c r="AG28" s="844"/>
      <c r="AH28" s="844"/>
      <c r="AI28" s="844"/>
      <c r="AJ28" s="847"/>
      <c r="AK28" s="848" t="s">
        <v>526</v>
      </c>
      <c r="AL28" s="839"/>
      <c r="AM28" s="839"/>
      <c r="AN28" s="839"/>
      <c r="AO28" s="839"/>
      <c r="AP28" s="839" t="s">
        <v>526</v>
      </c>
      <c r="AQ28" s="839"/>
      <c r="AR28" s="839"/>
      <c r="AS28" s="839"/>
      <c r="AT28" s="839"/>
      <c r="AU28" s="839" t="s">
        <v>526</v>
      </c>
      <c r="AV28" s="839"/>
      <c r="AW28" s="839"/>
      <c r="AX28" s="839"/>
      <c r="AY28" s="839"/>
      <c r="AZ28" s="840" t="s">
        <v>526</v>
      </c>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203</v>
      </c>
      <c r="R29" s="779"/>
      <c r="S29" s="779"/>
      <c r="T29" s="779"/>
      <c r="U29" s="779"/>
      <c r="V29" s="779">
        <v>174</v>
      </c>
      <c r="W29" s="779"/>
      <c r="X29" s="779"/>
      <c r="Y29" s="779"/>
      <c r="Z29" s="779"/>
      <c r="AA29" s="779">
        <v>29</v>
      </c>
      <c r="AB29" s="779"/>
      <c r="AC29" s="779"/>
      <c r="AD29" s="779"/>
      <c r="AE29" s="780"/>
      <c r="AF29" s="781" t="s">
        <v>111</v>
      </c>
      <c r="AG29" s="782"/>
      <c r="AH29" s="782"/>
      <c r="AI29" s="782"/>
      <c r="AJ29" s="783"/>
      <c r="AK29" s="851" t="s">
        <v>526</v>
      </c>
      <c r="AL29" s="852"/>
      <c r="AM29" s="852"/>
      <c r="AN29" s="852"/>
      <c r="AO29" s="852"/>
      <c r="AP29" s="852">
        <v>781</v>
      </c>
      <c r="AQ29" s="852"/>
      <c r="AR29" s="852"/>
      <c r="AS29" s="852"/>
      <c r="AT29" s="852"/>
      <c r="AU29" s="852">
        <v>781</v>
      </c>
      <c r="AV29" s="852"/>
      <c r="AW29" s="852"/>
      <c r="AX29" s="852"/>
      <c r="AY29" s="852"/>
      <c r="AZ29" s="853" t="s">
        <v>526</v>
      </c>
      <c r="BA29" s="853"/>
      <c r="BB29" s="853"/>
      <c r="BC29" s="853"/>
      <c r="BD29" s="853"/>
      <c r="BE29" s="849" t="s">
        <v>382</v>
      </c>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c r="C30" s="776"/>
      <c r="D30" s="776"/>
      <c r="E30" s="776"/>
      <c r="F30" s="776"/>
      <c r="G30" s="776"/>
      <c r="H30" s="776"/>
      <c r="I30" s="776"/>
      <c r="J30" s="776"/>
      <c r="K30" s="776"/>
      <c r="L30" s="776"/>
      <c r="M30" s="776"/>
      <c r="N30" s="776"/>
      <c r="O30" s="776"/>
      <c r="P30" s="777"/>
      <c r="Q30" s="778"/>
      <c r="R30" s="779"/>
      <c r="S30" s="779"/>
      <c r="T30" s="779"/>
      <c r="U30" s="779"/>
      <c r="V30" s="779"/>
      <c r="W30" s="779"/>
      <c r="X30" s="779"/>
      <c r="Y30" s="779"/>
      <c r="Z30" s="779"/>
      <c r="AA30" s="779"/>
      <c r="AB30" s="779"/>
      <c r="AC30" s="779"/>
      <c r="AD30" s="779"/>
      <c r="AE30" s="780"/>
      <c r="AF30" s="781"/>
      <c r="AG30" s="782"/>
      <c r="AH30" s="782"/>
      <c r="AI30" s="782"/>
      <c r="AJ30" s="783"/>
      <c r="AK30" s="851"/>
      <c r="AL30" s="852"/>
      <c r="AM30" s="852"/>
      <c r="AN30" s="852"/>
      <c r="AO30" s="852"/>
      <c r="AP30" s="852"/>
      <c r="AQ30" s="852"/>
      <c r="AR30" s="852"/>
      <c r="AS30" s="852"/>
      <c r="AT30" s="852"/>
      <c r="AU30" s="852"/>
      <c r="AV30" s="852"/>
      <c r="AW30" s="852"/>
      <c r="AX30" s="852"/>
      <c r="AY30" s="852"/>
      <c r="AZ30" s="853"/>
      <c r="BA30" s="853"/>
      <c r="BB30" s="853"/>
      <c r="BC30" s="853"/>
      <c r="BD30" s="853"/>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c r="AG31" s="782"/>
      <c r="AH31" s="782"/>
      <c r="AI31" s="782"/>
      <c r="AJ31" s="783"/>
      <c r="AK31" s="851"/>
      <c r="AL31" s="852"/>
      <c r="AM31" s="852"/>
      <c r="AN31" s="852"/>
      <c r="AO31" s="852"/>
      <c r="AP31" s="852"/>
      <c r="AQ31" s="852"/>
      <c r="AR31" s="852"/>
      <c r="AS31" s="852"/>
      <c r="AT31" s="852"/>
      <c r="AU31" s="852"/>
      <c r="AV31" s="852"/>
      <c r="AW31" s="852"/>
      <c r="AX31" s="852"/>
      <c r="AY31" s="852"/>
      <c r="AZ31" s="853"/>
      <c r="BA31" s="853"/>
      <c r="BB31" s="853"/>
      <c r="BC31" s="853"/>
      <c r="BD31" s="853"/>
      <c r="BE31" s="849"/>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1"/>
      <c r="AL32" s="852"/>
      <c r="AM32" s="852"/>
      <c r="AN32" s="852"/>
      <c r="AO32" s="852"/>
      <c r="AP32" s="852"/>
      <c r="AQ32" s="852"/>
      <c r="AR32" s="852"/>
      <c r="AS32" s="852"/>
      <c r="AT32" s="852"/>
      <c r="AU32" s="852"/>
      <c r="AV32" s="852"/>
      <c r="AW32" s="852"/>
      <c r="AX32" s="852"/>
      <c r="AY32" s="852"/>
      <c r="AZ32" s="853"/>
      <c r="BA32" s="853"/>
      <c r="BB32" s="853"/>
      <c r="BC32" s="853"/>
      <c r="BD32" s="853"/>
      <c r="BE32" s="849"/>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1"/>
      <c r="AL33" s="852"/>
      <c r="AM33" s="852"/>
      <c r="AN33" s="852"/>
      <c r="AO33" s="852"/>
      <c r="AP33" s="852"/>
      <c r="AQ33" s="852"/>
      <c r="AR33" s="852"/>
      <c r="AS33" s="852"/>
      <c r="AT33" s="852"/>
      <c r="AU33" s="852"/>
      <c r="AV33" s="852"/>
      <c r="AW33" s="852"/>
      <c r="AX33" s="852"/>
      <c r="AY33" s="852"/>
      <c r="AZ33" s="853"/>
      <c r="BA33" s="853"/>
      <c r="BB33" s="853"/>
      <c r="BC33" s="853"/>
      <c r="BD33" s="853"/>
      <c r="BE33" s="849"/>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383</v>
      </c>
      <c r="BK62" s="829"/>
      <c r="BL62" s="829"/>
      <c r="BM62" s="829"/>
      <c r="BN62" s="830"/>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384</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29</v>
      </c>
      <c r="AG63" s="863"/>
      <c r="AH63" s="863"/>
      <c r="AI63" s="863"/>
      <c r="AJ63" s="864"/>
      <c r="AK63" s="865"/>
      <c r="AL63" s="860"/>
      <c r="AM63" s="860"/>
      <c r="AN63" s="860"/>
      <c r="AO63" s="860"/>
      <c r="AP63" s="863">
        <v>781</v>
      </c>
      <c r="AQ63" s="863"/>
      <c r="AR63" s="863"/>
      <c r="AS63" s="863"/>
      <c r="AT63" s="863"/>
      <c r="AU63" s="863">
        <v>781</v>
      </c>
      <c r="AV63" s="863"/>
      <c r="AW63" s="863"/>
      <c r="AX63" s="863"/>
      <c r="AY63" s="863"/>
      <c r="AZ63" s="867"/>
      <c r="BA63" s="867"/>
      <c r="BB63" s="867"/>
      <c r="BC63" s="867"/>
      <c r="BD63" s="867"/>
      <c r="BE63" s="868"/>
      <c r="BF63" s="868"/>
      <c r="BG63" s="868"/>
      <c r="BH63" s="868"/>
      <c r="BI63" s="869"/>
      <c r="BJ63" s="870" t="s">
        <v>111</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386</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3" t="s">
        <v>375</v>
      </c>
      <c r="AG66" s="834"/>
      <c r="AH66" s="834"/>
      <c r="AI66" s="834"/>
      <c r="AJ66" s="874"/>
      <c r="AK66" s="737" t="s">
        <v>376</v>
      </c>
      <c r="AL66" s="761"/>
      <c r="AM66" s="761"/>
      <c r="AN66" s="761"/>
      <c r="AO66" s="762"/>
      <c r="AP66" s="737" t="s">
        <v>377</v>
      </c>
      <c r="AQ66" s="738"/>
      <c r="AR66" s="738"/>
      <c r="AS66" s="738"/>
      <c r="AT66" s="739"/>
      <c r="AU66" s="737" t="s">
        <v>387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7"/>
      <c r="AH67" s="837"/>
      <c r="AI67" s="837"/>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0" t="s">
        <v>531</v>
      </c>
      <c r="C68" s="891"/>
      <c r="D68" s="891"/>
      <c r="E68" s="891"/>
      <c r="F68" s="891"/>
      <c r="G68" s="891"/>
      <c r="H68" s="891"/>
      <c r="I68" s="891"/>
      <c r="J68" s="891"/>
      <c r="K68" s="891"/>
      <c r="L68" s="891"/>
      <c r="M68" s="891"/>
      <c r="N68" s="891"/>
      <c r="O68" s="891"/>
      <c r="P68" s="892"/>
      <c r="Q68" s="893">
        <v>286</v>
      </c>
      <c r="R68" s="887"/>
      <c r="S68" s="887"/>
      <c r="T68" s="887"/>
      <c r="U68" s="887"/>
      <c r="V68" s="887">
        <v>278</v>
      </c>
      <c r="W68" s="887"/>
      <c r="X68" s="887"/>
      <c r="Y68" s="887"/>
      <c r="Z68" s="887"/>
      <c r="AA68" s="887">
        <v>8</v>
      </c>
      <c r="AB68" s="887"/>
      <c r="AC68" s="887"/>
      <c r="AD68" s="887"/>
      <c r="AE68" s="887"/>
      <c r="AF68" s="887">
        <v>8</v>
      </c>
      <c r="AG68" s="887"/>
      <c r="AH68" s="887"/>
      <c r="AI68" s="887"/>
      <c r="AJ68" s="887"/>
      <c r="AK68" s="887" t="s">
        <v>526</v>
      </c>
      <c r="AL68" s="887"/>
      <c r="AM68" s="887"/>
      <c r="AN68" s="887"/>
      <c r="AO68" s="887"/>
      <c r="AP68" s="887">
        <v>215</v>
      </c>
      <c r="AQ68" s="887"/>
      <c r="AR68" s="887"/>
      <c r="AS68" s="887"/>
      <c r="AT68" s="887"/>
      <c r="AU68" s="887">
        <v>118</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94" t="s">
        <v>532</v>
      </c>
      <c r="C69" s="895"/>
      <c r="D69" s="895"/>
      <c r="E69" s="895"/>
      <c r="F69" s="895"/>
      <c r="G69" s="895"/>
      <c r="H69" s="895"/>
      <c r="I69" s="895"/>
      <c r="J69" s="895"/>
      <c r="K69" s="895"/>
      <c r="L69" s="895"/>
      <c r="M69" s="895"/>
      <c r="N69" s="895"/>
      <c r="O69" s="895"/>
      <c r="P69" s="896"/>
      <c r="Q69" s="897">
        <v>19</v>
      </c>
      <c r="R69" s="852"/>
      <c r="S69" s="852"/>
      <c r="T69" s="852"/>
      <c r="U69" s="852"/>
      <c r="V69" s="852">
        <v>18</v>
      </c>
      <c r="W69" s="852"/>
      <c r="X69" s="852"/>
      <c r="Y69" s="852"/>
      <c r="Z69" s="852"/>
      <c r="AA69" s="852">
        <v>1</v>
      </c>
      <c r="AB69" s="852"/>
      <c r="AC69" s="852"/>
      <c r="AD69" s="852"/>
      <c r="AE69" s="852"/>
      <c r="AF69" s="852">
        <v>1</v>
      </c>
      <c r="AG69" s="852"/>
      <c r="AH69" s="852"/>
      <c r="AI69" s="852"/>
      <c r="AJ69" s="852"/>
      <c r="AK69" s="852" t="s">
        <v>526</v>
      </c>
      <c r="AL69" s="852"/>
      <c r="AM69" s="852"/>
      <c r="AN69" s="852"/>
      <c r="AO69" s="852"/>
      <c r="AP69" s="852" t="s">
        <v>526</v>
      </c>
      <c r="AQ69" s="852"/>
      <c r="AR69" s="852"/>
      <c r="AS69" s="852"/>
      <c r="AT69" s="852"/>
      <c r="AU69" s="852" t="s">
        <v>526</v>
      </c>
      <c r="AV69" s="852"/>
      <c r="AW69" s="852"/>
      <c r="AX69" s="852"/>
      <c r="AY69" s="852"/>
      <c r="AZ69" s="898"/>
      <c r="BA69" s="898"/>
      <c r="BB69" s="898"/>
      <c r="BC69" s="898"/>
      <c r="BD69" s="899"/>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94" t="s">
        <v>533</v>
      </c>
      <c r="C70" s="895"/>
      <c r="D70" s="895"/>
      <c r="E70" s="895"/>
      <c r="F70" s="895"/>
      <c r="G70" s="895"/>
      <c r="H70" s="895"/>
      <c r="I70" s="895"/>
      <c r="J70" s="895"/>
      <c r="K70" s="895"/>
      <c r="L70" s="895"/>
      <c r="M70" s="895"/>
      <c r="N70" s="895"/>
      <c r="O70" s="895"/>
      <c r="P70" s="896"/>
      <c r="Q70" s="897">
        <v>1322</v>
      </c>
      <c r="R70" s="852"/>
      <c r="S70" s="852"/>
      <c r="T70" s="852"/>
      <c r="U70" s="852"/>
      <c r="V70" s="852">
        <v>1300</v>
      </c>
      <c r="W70" s="852"/>
      <c r="X70" s="852"/>
      <c r="Y70" s="852"/>
      <c r="Z70" s="852"/>
      <c r="AA70" s="852">
        <v>22</v>
      </c>
      <c r="AB70" s="852"/>
      <c r="AC70" s="852"/>
      <c r="AD70" s="852"/>
      <c r="AE70" s="852"/>
      <c r="AF70" s="852">
        <v>22</v>
      </c>
      <c r="AG70" s="852"/>
      <c r="AH70" s="852"/>
      <c r="AI70" s="852"/>
      <c r="AJ70" s="852"/>
      <c r="AK70" s="852" t="s">
        <v>526</v>
      </c>
      <c r="AL70" s="852"/>
      <c r="AM70" s="852"/>
      <c r="AN70" s="852"/>
      <c r="AO70" s="852"/>
      <c r="AP70" s="852">
        <v>442</v>
      </c>
      <c r="AQ70" s="852"/>
      <c r="AR70" s="852"/>
      <c r="AS70" s="852"/>
      <c r="AT70" s="852"/>
      <c r="AU70" s="852">
        <v>117</v>
      </c>
      <c r="AV70" s="852"/>
      <c r="AW70" s="852"/>
      <c r="AX70" s="852"/>
      <c r="AY70" s="852"/>
      <c r="AZ70" s="898"/>
      <c r="BA70" s="898"/>
      <c r="BB70" s="898"/>
      <c r="BC70" s="898"/>
      <c r="BD70" s="899"/>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94" t="s">
        <v>534</v>
      </c>
      <c r="C71" s="895"/>
      <c r="D71" s="895"/>
      <c r="E71" s="895"/>
      <c r="F71" s="895"/>
      <c r="G71" s="895"/>
      <c r="H71" s="895"/>
      <c r="I71" s="895"/>
      <c r="J71" s="895"/>
      <c r="K71" s="895"/>
      <c r="L71" s="895"/>
      <c r="M71" s="895"/>
      <c r="N71" s="895"/>
      <c r="O71" s="895"/>
      <c r="P71" s="896"/>
      <c r="Q71" s="897">
        <v>1194</v>
      </c>
      <c r="R71" s="852"/>
      <c r="S71" s="852"/>
      <c r="T71" s="852"/>
      <c r="U71" s="852"/>
      <c r="V71" s="852">
        <v>1193</v>
      </c>
      <c r="W71" s="852"/>
      <c r="X71" s="852"/>
      <c r="Y71" s="852"/>
      <c r="Z71" s="852"/>
      <c r="AA71" s="852">
        <v>1</v>
      </c>
      <c r="AB71" s="852"/>
      <c r="AC71" s="852"/>
      <c r="AD71" s="852"/>
      <c r="AE71" s="852"/>
      <c r="AF71" s="852">
        <v>1</v>
      </c>
      <c r="AG71" s="852"/>
      <c r="AH71" s="852"/>
      <c r="AI71" s="852"/>
      <c r="AJ71" s="852"/>
      <c r="AK71" s="852" t="s">
        <v>526</v>
      </c>
      <c r="AL71" s="852"/>
      <c r="AM71" s="852"/>
      <c r="AN71" s="852"/>
      <c r="AO71" s="852"/>
      <c r="AP71" s="852" t="s">
        <v>526</v>
      </c>
      <c r="AQ71" s="852"/>
      <c r="AR71" s="852"/>
      <c r="AS71" s="852"/>
      <c r="AT71" s="852"/>
      <c r="AU71" s="852" t="s">
        <v>526</v>
      </c>
      <c r="AV71" s="852"/>
      <c r="AW71" s="852"/>
      <c r="AX71" s="852"/>
      <c r="AY71" s="852"/>
      <c r="AZ71" s="898"/>
      <c r="BA71" s="898"/>
      <c r="BB71" s="898"/>
      <c r="BC71" s="898"/>
      <c r="BD71" s="899"/>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94" t="s">
        <v>535</v>
      </c>
      <c r="C72" s="895"/>
      <c r="D72" s="895"/>
      <c r="E72" s="895"/>
      <c r="F72" s="895"/>
      <c r="G72" s="895"/>
      <c r="H72" s="895"/>
      <c r="I72" s="895"/>
      <c r="J72" s="895"/>
      <c r="K72" s="895"/>
      <c r="L72" s="895"/>
      <c r="M72" s="895"/>
      <c r="N72" s="895"/>
      <c r="O72" s="895"/>
      <c r="P72" s="896"/>
      <c r="Q72" s="897">
        <v>3060</v>
      </c>
      <c r="R72" s="852"/>
      <c r="S72" s="852"/>
      <c r="T72" s="852"/>
      <c r="U72" s="852"/>
      <c r="V72" s="852">
        <v>2973</v>
      </c>
      <c r="W72" s="852"/>
      <c r="X72" s="852"/>
      <c r="Y72" s="852"/>
      <c r="Z72" s="852"/>
      <c r="AA72" s="852">
        <v>87</v>
      </c>
      <c r="AB72" s="852"/>
      <c r="AC72" s="852"/>
      <c r="AD72" s="852"/>
      <c r="AE72" s="852"/>
      <c r="AF72" s="852">
        <v>87</v>
      </c>
      <c r="AG72" s="852"/>
      <c r="AH72" s="852"/>
      <c r="AI72" s="852"/>
      <c r="AJ72" s="852"/>
      <c r="AK72" s="852" t="s">
        <v>526</v>
      </c>
      <c r="AL72" s="852"/>
      <c r="AM72" s="852"/>
      <c r="AN72" s="852"/>
      <c r="AO72" s="852"/>
      <c r="AP72" s="852" t="s">
        <v>526</v>
      </c>
      <c r="AQ72" s="852"/>
      <c r="AR72" s="852"/>
      <c r="AS72" s="852"/>
      <c r="AT72" s="852"/>
      <c r="AU72" s="852" t="s">
        <v>526</v>
      </c>
      <c r="AV72" s="852"/>
      <c r="AW72" s="852"/>
      <c r="AX72" s="852"/>
      <c r="AY72" s="852"/>
      <c r="AZ72" s="898"/>
      <c r="BA72" s="898"/>
      <c r="BB72" s="898"/>
      <c r="BC72" s="898"/>
      <c r="BD72" s="899"/>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94" t="s">
        <v>536</v>
      </c>
      <c r="C73" s="895"/>
      <c r="D73" s="895"/>
      <c r="E73" s="895"/>
      <c r="F73" s="895"/>
      <c r="G73" s="895"/>
      <c r="H73" s="895"/>
      <c r="I73" s="895"/>
      <c r="J73" s="895"/>
      <c r="K73" s="895"/>
      <c r="L73" s="895"/>
      <c r="M73" s="895"/>
      <c r="N73" s="895"/>
      <c r="O73" s="895"/>
      <c r="P73" s="896"/>
      <c r="Q73" s="897">
        <v>4259</v>
      </c>
      <c r="R73" s="852"/>
      <c r="S73" s="852"/>
      <c r="T73" s="852"/>
      <c r="U73" s="852"/>
      <c r="V73" s="852">
        <v>3993</v>
      </c>
      <c r="W73" s="852"/>
      <c r="X73" s="852"/>
      <c r="Y73" s="852"/>
      <c r="Z73" s="852"/>
      <c r="AA73" s="852">
        <v>265</v>
      </c>
      <c r="AB73" s="852"/>
      <c r="AC73" s="852"/>
      <c r="AD73" s="852"/>
      <c r="AE73" s="852"/>
      <c r="AF73" s="852">
        <v>265</v>
      </c>
      <c r="AG73" s="852"/>
      <c r="AH73" s="852"/>
      <c r="AI73" s="852"/>
      <c r="AJ73" s="852"/>
      <c r="AK73" s="852" t="s">
        <v>526</v>
      </c>
      <c r="AL73" s="852"/>
      <c r="AM73" s="852"/>
      <c r="AN73" s="852"/>
      <c r="AO73" s="852"/>
      <c r="AP73" s="852" t="s">
        <v>526</v>
      </c>
      <c r="AQ73" s="852"/>
      <c r="AR73" s="852"/>
      <c r="AS73" s="852"/>
      <c r="AT73" s="852"/>
      <c r="AU73" s="852" t="s">
        <v>526</v>
      </c>
      <c r="AV73" s="852"/>
      <c r="AW73" s="852"/>
      <c r="AX73" s="852"/>
      <c r="AY73" s="852"/>
      <c r="AZ73" s="898"/>
      <c r="BA73" s="898"/>
      <c r="BB73" s="898"/>
      <c r="BC73" s="898"/>
      <c r="BD73" s="899"/>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94" t="s">
        <v>537</v>
      </c>
      <c r="C74" s="895"/>
      <c r="D74" s="895"/>
      <c r="E74" s="895"/>
      <c r="F74" s="895"/>
      <c r="G74" s="895"/>
      <c r="H74" s="895"/>
      <c r="I74" s="895"/>
      <c r="J74" s="895"/>
      <c r="K74" s="895"/>
      <c r="L74" s="895"/>
      <c r="M74" s="895"/>
      <c r="N74" s="895"/>
      <c r="O74" s="895"/>
      <c r="P74" s="896"/>
      <c r="Q74" s="897">
        <v>421</v>
      </c>
      <c r="R74" s="852"/>
      <c r="S74" s="852"/>
      <c r="T74" s="852"/>
      <c r="U74" s="852"/>
      <c r="V74" s="852">
        <v>351</v>
      </c>
      <c r="W74" s="852"/>
      <c r="X74" s="852"/>
      <c r="Y74" s="852"/>
      <c r="Z74" s="852"/>
      <c r="AA74" s="852">
        <v>70</v>
      </c>
      <c r="AB74" s="852"/>
      <c r="AC74" s="852"/>
      <c r="AD74" s="852"/>
      <c r="AE74" s="852"/>
      <c r="AF74" s="852">
        <v>70</v>
      </c>
      <c r="AG74" s="852"/>
      <c r="AH74" s="852"/>
      <c r="AI74" s="852"/>
      <c r="AJ74" s="852"/>
      <c r="AK74" s="852" t="s">
        <v>526</v>
      </c>
      <c r="AL74" s="852"/>
      <c r="AM74" s="852"/>
      <c r="AN74" s="852"/>
      <c r="AO74" s="852"/>
      <c r="AP74" s="852" t="s">
        <v>526</v>
      </c>
      <c r="AQ74" s="852"/>
      <c r="AR74" s="852"/>
      <c r="AS74" s="852"/>
      <c r="AT74" s="852"/>
      <c r="AU74" s="852" t="s">
        <v>526</v>
      </c>
      <c r="AV74" s="852"/>
      <c r="AW74" s="852"/>
      <c r="AX74" s="852"/>
      <c r="AY74" s="852"/>
      <c r="AZ74" s="898"/>
      <c r="BA74" s="898"/>
      <c r="BB74" s="898"/>
      <c r="BC74" s="898"/>
      <c r="BD74" s="899"/>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94" t="s">
        <v>538</v>
      </c>
      <c r="C75" s="895"/>
      <c r="D75" s="895"/>
      <c r="E75" s="895"/>
      <c r="F75" s="895"/>
      <c r="G75" s="895"/>
      <c r="H75" s="895"/>
      <c r="I75" s="895"/>
      <c r="J75" s="895"/>
      <c r="K75" s="895"/>
      <c r="L75" s="895"/>
      <c r="M75" s="895"/>
      <c r="N75" s="895"/>
      <c r="O75" s="895"/>
      <c r="P75" s="896"/>
      <c r="Q75" s="900">
        <v>33</v>
      </c>
      <c r="R75" s="901"/>
      <c r="S75" s="901"/>
      <c r="T75" s="901"/>
      <c r="U75" s="851"/>
      <c r="V75" s="902">
        <v>31</v>
      </c>
      <c r="W75" s="901"/>
      <c r="X75" s="901"/>
      <c r="Y75" s="901"/>
      <c r="Z75" s="851"/>
      <c r="AA75" s="902">
        <v>3</v>
      </c>
      <c r="AB75" s="901"/>
      <c r="AC75" s="901"/>
      <c r="AD75" s="901"/>
      <c r="AE75" s="851"/>
      <c r="AF75" s="902">
        <v>3</v>
      </c>
      <c r="AG75" s="901"/>
      <c r="AH75" s="901"/>
      <c r="AI75" s="901"/>
      <c r="AJ75" s="851"/>
      <c r="AK75" s="902" t="s">
        <v>526</v>
      </c>
      <c r="AL75" s="901"/>
      <c r="AM75" s="901"/>
      <c r="AN75" s="901"/>
      <c r="AO75" s="851"/>
      <c r="AP75" s="902" t="s">
        <v>526</v>
      </c>
      <c r="AQ75" s="901"/>
      <c r="AR75" s="901"/>
      <c r="AS75" s="901"/>
      <c r="AT75" s="851"/>
      <c r="AU75" s="902" t="s">
        <v>526</v>
      </c>
      <c r="AV75" s="901"/>
      <c r="AW75" s="901"/>
      <c r="AX75" s="901"/>
      <c r="AY75" s="851"/>
      <c r="AZ75" s="898"/>
      <c r="BA75" s="898"/>
      <c r="BB75" s="898"/>
      <c r="BC75" s="898"/>
      <c r="BD75" s="899"/>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94" t="s">
        <v>539</v>
      </c>
      <c r="C76" s="895"/>
      <c r="D76" s="895"/>
      <c r="E76" s="895"/>
      <c r="F76" s="895"/>
      <c r="G76" s="895"/>
      <c r="H76" s="895"/>
      <c r="I76" s="895"/>
      <c r="J76" s="895"/>
      <c r="K76" s="895"/>
      <c r="L76" s="895"/>
      <c r="M76" s="895"/>
      <c r="N76" s="895"/>
      <c r="O76" s="895"/>
      <c r="P76" s="896"/>
      <c r="Q76" s="900">
        <v>16</v>
      </c>
      <c r="R76" s="901"/>
      <c r="S76" s="901"/>
      <c r="T76" s="901"/>
      <c r="U76" s="851"/>
      <c r="V76" s="902">
        <v>15</v>
      </c>
      <c r="W76" s="901"/>
      <c r="X76" s="901"/>
      <c r="Y76" s="901"/>
      <c r="Z76" s="851"/>
      <c r="AA76" s="902">
        <v>1</v>
      </c>
      <c r="AB76" s="901"/>
      <c r="AC76" s="901"/>
      <c r="AD76" s="901"/>
      <c r="AE76" s="851"/>
      <c r="AF76" s="902">
        <v>1</v>
      </c>
      <c r="AG76" s="901"/>
      <c r="AH76" s="901"/>
      <c r="AI76" s="901"/>
      <c r="AJ76" s="851"/>
      <c r="AK76" s="902" t="s">
        <v>526</v>
      </c>
      <c r="AL76" s="901"/>
      <c r="AM76" s="901"/>
      <c r="AN76" s="901"/>
      <c r="AO76" s="851"/>
      <c r="AP76" s="902" t="s">
        <v>526</v>
      </c>
      <c r="AQ76" s="901"/>
      <c r="AR76" s="901"/>
      <c r="AS76" s="901"/>
      <c r="AT76" s="851"/>
      <c r="AU76" s="902" t="s">
        <v>526</v>
      </c>
      <c r="AV76" s="901"/>
      <c r="AW76" s="901"/>
      <c r="AX76" s="901"/>
      <c r="AY76" s="851"/>
      <c r="AZ76" s="898"/>
      <c r="BA76" s="898"/>
      <c r="BB76" s="898"/>
      <c r="BC76" s="898"/>
      <c r="BD76" s="899"/>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94"/>
      <c r="C77" s="895"/>
      <c r="D77" s="895"/>
      <c r="E77" s="895"/>
      <c r="F77" s="895"/>
      <c r="G77" s="895"/>
      <c r="H77" s="895"/>
      <c r="I77" s="895"/>
      <c r="J77" s="895"/>
      <c r="K77" s="895"/>
      <c r="L77" s="895"/>
      <c r="M77" s="895"/>
      <c r="N77" s="895"/>
      <c r="O77" s="895"/>
      <c r="P77" s="896"/>
      <c r="Q77" s="900"/>
      <c r="R77" s="901"/>
      <c r="S77" s="901"/>
      <c r="T77" s="901"/>
      <c r="U77" s="851"/>
      <c r="V77" s="902"/>
      <c r="W77" s="901"/>
      <c r="X77" s="901"/>
      <c r="Y77" s="901"/>
      <c r="Z77" s="851"/>
      <c r="AA77" s="902"/>
      <c r="AB77" s="901"/>
      <c r="AC77" s="901"/>
      <c r="AD77" s="901"/>
      <c r="AE77" s="851"/>
      <c r="AF77" s="902"/>
      <c r="AG77" s="901"/>
      <c r="AH77" s="901"/>
      <c r="AI77" s="901"/>
      <c r="AJ77" s="851"/>
      <c r="AK77" s="902"/>
      <c r="AL77" s="901"/>
      <c r="AM77" s="901"/>
      <c r="AN77" s="901"/>
      <c r="AO77" s="851"/>
      <c r="AP77" s="902"/>
      <c r="AQ77" s="901"/>
      <c r="AR77" s="901"/>
      <c r="AS77" s="901"/>
      <c r="AT77" s="851"/>
      <c r="AU77" s="902"/>
      <c r="AV77" s="901"/>
      <c r="AW77" s="901"/>
      <c r="AX77" s="901"/>
      <c r="AY77" s="851"/>
      <c r="AZ77" s="898"/>
      <c r="BA77" s="898"/>
      <c r="BB77" s="898"/>
      <c r="BC77" s="898"/>
      <c r="BD77" s="899"/>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368</v>
      </c>
      <c r="B88" s="810" t="s">
        <v>388</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v>458</v>
      </c>
      <c r="AG88" s="863"/>
      <c r="AH88" s="863"/>
      <c r="AI88" s="863"/>
      <c r="AJ88" s="863"/>
      <c r="AK88" s="860"/>
      <c r="AL88" s="860"/>
      <c r="AM88" s="860"/>
      <c r="AN88" s="860"/>
      <c r="AO88" s="860"/>
      <c r="AP88" s="863">
        <v>657</v>
      </c>
      <c r="AQ88" s="863"/>
      <c r="AR88" s="863"/>
      <c r="AS88" s="863"/>
      <c r="AT88" s="863"/>
      <c r="AU88" s="863">
        <v>235</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389</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v>19</v>
      </c>
      <c r="CS102" s="871"/>
      <c r="CT102" s="871"/>
      <c r="CU102" s="871"/>
      <c r="CV102" s="914"/>
      <c r="CW102" s="913" t="s">
        <v>473</v>
      </c>
      <c r="CX102" s="871"/>
      <c r="CY102" s="871"/>
      <c r="CZ102" s="871"/>
      <c r="DA102" s="914"/>
      <c r="DB102" s="913" t="s">
        <v>473</v>
      </c>
      <c r="DC102" s="871"/>
      <c r="DD102" s="871"/>
      <c r="DE102" s="871"/>
      <c r="DF102" s="914"/>
      <c r="DG102" s="913" t="s">
        <v>473</v>
      </c>
      <c r="DH102" s="871"/>
      <c r="DI102" s="871"/>
      <c r="DJ102" s="871"/>
      <c r="DK102" s="914"/>
      <c r="DL102" s="913" t="s">
        <v>473</v>
      </c>
      <c r="DM102" s="871"/>
      <c r="DN102" s="871"/>
      <c r="DO102" s="871"/>
      <c r="DP102" s="914"/>
      <c r="DQ102" s="913" t="s">
        <v>473</v>
      </c>
      <c r="DR102" s="871"/>
      <c r="DS102" s="871"/>
      <c r="DT102" s="871"/>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391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394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396</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397</v>
      </c>
      <c r="AB109" s="916"/>
      <c r="AC109" s="916"/>
      <c r="AD109" s="916"/>
      <c r="AE109" s="917"/>
      <c r="AF109" s="915" t="s">
        <v>288</v>
      </c>
      <c r="AG109" s="916"/>
      <c r="AH109" s="916"/>
      <c r="AI109" s="916"/>
      <c r="AJ109" s="917"/>
      <c r="AK109" s="915" t="s">
        <v>287</v>
      </c>
      <c r="AL109" s="916"/>
      <c r="AM109" s="916"/>
      <c r="AN109" s="916"/>
      <c r="AO109" s="917"/>
      <c r="AP109" s="915" t="s">
        <v>398</v>
      </c>
      <c r="AQ109" s="916"/>
      <c r="AR109" s="916"/>
      <c r="AS109" s="916"/>
      <c r="AT109" s="918"/>
      <c r="AU109" s="935" t="s">
        <v>396</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397</v>
      </c>
      <c r="BR109" s="916"/>
      <c r="BS109" s="916"/>
      <c r="BT109" s="916"/>
      <c r="BU109" s="917"/>
      <c r="BV109" s="915" t="s">
        <v>288</v>
      </c>
      <c r="BW109" s="916"/>
      <c r="BX109" s="916"/>
      <c r="BY109" s="916"/>
      <c r="BZ109" s="917"/>
      <c r="CA109" s="915" t="s">
        <v>287</v>
      </c>
      <c r="CB109" s="916"/>
      <c r="CC109" s="916"/>
      <c r="CD109" s="916"/>
      <c r="CE109" s="917"/>
      <c r="CF109" s="936" t="s">
        <v>398</v>
      </c>
      <c r="CG109" s="936"/>
      <c r="CH109" s="936"/>
      <c r="CI109" s="936"/>
      <c r="CJ109" s="936"/>
      <c r="CK109" s="915" t="s">
        <v>399</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397</v>
      </c>
      <c r="DH109" s="916"/>
      <c r="DI109" s="916"/>
      <c r="DJ109" s="916"/>
      <c r="DK109" s="917"/>
      <c r="DL109" s="915" t="s">
        <v>288</v>
      </c>
      <c r="DM109" s="916"/>
      <c r="DN109" s="916"/>
      <c r="DO109" s="916"/>
      <c r="DP109" s="917"/>
      <c r="DQ109" s="915" t="s">
        <v>287</v>
      </c>
      <c r="DR109" s="916"/>
      <c r="DS109" s="916"/>
      <c r="DT109" s="916"/>
      <c r="DU109" s="917"/>
      <c r="DV109" s="915" t="s">
        <v>398</v>
      </c>
      <c r="DW109" s="916"/>
      <c r="DX109" s="916"/>
      <c r="DY109" s="916"/>
      <c r="DZ109" s="918"/>
    </row>
    <row r="110" spans="1:131" s="199" customFormat="1" ht="26.25" customHeight="1" x14ac:dyDescent="0.15">
      <c r="A110" s="919" t="s">
        <v>400</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750596</v>
      </c>
      <c r="AB110" s="923"/>
      <c r="AC110" s="923"/>
      <c r="AD110" s="923"/>
      <c r="AE110" s="924"/>
      <c r="AF110" s="925">
        <v>946501</v>
      </c>
      <c r="AG110" s="923"/>
      <c r="AH110" s="923"/>
      <c r="AI110" s="923"/>
      <c r="AJ110" s="924"/>
      <c r="AK110" s="925">
        <v>1212711</v>
      </c>
      <c r="AL110" s="923"/>
      <c r="AM110" s="923"/>
      <c r="AN110" s="923"/>
      <c r="AO110" s="924"/>
      <c r="AP110" s="926">
        <v>40.6</v>
      </c>
      <c r="AQ110" s="927"/>
      <c r="AR110" s="927"/>
      <c r="AS110" s="927"/>
      <c r="AT110" s="928"/>
      <c r="AU110" s="929" t="s">
        <v>61</v>
      </c>
      <c r="AV110" s="930"/>
      <c r="AW110" s="930"/>
      <c r="AX110" s="930"/>
      <c r="AY110" s="930"/>
      <c r="AZ110" s="971" t="s">
        <v>401</v>
      </c>
      <c r="BA110" s="920"/>
      <c r="BB110" s="920"/>
      <c r="BC110" s="920"/>
      <c r="BD110" s="920"/>
      <c r="BE110" s="920"/>
      <c r="BF110" s="920"/>
      <c r="BG110" s="920"/>
      <c r="BH110" s="920"/>
      <c r="BI110" s="920"/>
      <c r="BJ110" s="920"/>
      <c r="BK110" s="920"/>
      <c r="BL110" s="920"/>
      <c r="BM110" s="920"/>
      <c r="BN110" s="920"/>
      <c r="BO110" s="920"/>
      <c r="BP110" s="921"/>
      <c r="BQ110" s="957">
        <v>11019081</v>
      </c>
      <c r="BR110" s="958"/>
      <c r="BS110" s="958"/>
      <c r="BT110" s="958"/>
      <c r="BU110" s="958"/>
      <c r="BV110" s="958">
        <v>11522539</v>
      </c>
      <c r="BW110" s="958"/>
      <c r="BX110" s="958"/>
      <c r="BY110" s="958"/>
      <c r="BZ110" s="958"/>
      <c r="CA110" s="958">
        <v>11942031</v>
      </c>
      <c r="CB110" s="958"/>
      <c r="CC110" s="958"/>
      <c r="CD110" s="958"/>
      <c r="CE110" s="958"/>
      <c r="CF110" s="972">
        <v>399.4</v>
      </c>
      <c r="CG110" s="973"/>
      <c r="CH110" s="973"/>
      <c r="CI110" s="973"/>
      <c r="CJ110" s="973"/>
      <c r="CK110" s="974" t="s">
        <v>402</v>
      </c>
      <c r="CL110" s="975"/>
      <c r="CM110" s="954" t="s">
        <v>403</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111</v>
      </c>
      <c r="DH110" s="958"/>
      <c r="DI110" s="958"/>
      <c r="DJ110" s="958"/>
      <c r="DK110" s="958"/>
      <c r="DL110" s="958" t="s">
        <v>111</v>
      </c>
      <c r="DM110" s="958"/>
      <c r="DN110" s="958"/>
      <c r="DO110" s="958"/>
      <c r="DP110" s="958"/>
      <c r="DQ110" s="958" t="s">
        <v>111</v>
      </c>
      <c r="DR110" s="958"/>
      <c r="DS110" s="958"/>
      <c r="DT110" s="958"/>
      <c r="DU110" s="958"/>
      <c r="DV110" s="959" t="s">
        <v>111</v>
      </c>
      <c r="DW110" s="959"/>
      <c r="DX110" s="959"/>
      <c r="DY110" s="959"/>
      <c r="DZ110" s="960"/>
    </row>
    <row r="111" spans="1:131" s="199" customFormat="1" ht="26.25" customHeight="1" x14ac:dyDescent="0.15">
      <c r="A111" s="961" t="s">
        <v>404</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111</v>
      </c>
      <c r="AB111" s="965"/>
      <c r="AC111" s="965"/>
      <c r="AD111" s="965"/>
      <c r="AE111" s="966"/>
      <c r="AF111" s="967" t="s">
        <v>111</v>
      </c>
      <c r="AG111" s="965"/>
      <c r="AH111" s="965"/>
      <c r="AI111" s="965"/>
      <c r="AJ111" s="966"/>
      <c r="AK111" s="967" t="s">
        <v>111</v>
      </c>
      <c r="AL111" s="965"/>
      <c r="AM111" s="965"/>
      <c r="AN111" s="965"/>
      <c r="AO111" s="966"/>
      <c r="AP111" s="968" t="s">
        <v>111</v>
      </c>
      <c r="AQ111" s="969"/>
      <c r="AR111" s="969"/>
      <c r="AS111" s="969"/>
      <c r="AT111" s="970"/>
      <c r="AU111" s="931"/>
      <c r="AV111" s="932"/>
      <c r="AW111" s="932"/>
      <c r="AX111" s="932"/>
      <c r="AY111" s="932"/>
      <c r="AZ111" s="980" t="s">
        <v>405</v>
      </c>
      <c r="BA111" s="981"/>
      <c r="BB111" s="981"/>
      <c r="BC111" s="981"/>
      <c r="BD111" s="981"/>
      <c r="BE111" s="981"/>
      <c r="BF111" s="981"/>
      <c r="BG111" s="981"/>
      <c r="BH111" s="981"/>
      <c r="BI111" s="981"/>
      <c r="BJ111" s="981"/>
      <c r="BK111" s="981"/>
      <c r="BL111" s="981"/>
      <c r="BM111" s="981"/>
      <c r="BN111" s="981"/>
      <c r="BO111" s="981"/>
      <c r="BP111" s="982"/>
      <c r="BQ111" s="950" t="s">
        <v>111</v>
      </c>
      <c r="BR111" s="951"/>
      <c r="BS111" s="951"/>
      <c r="BT111" s="951"/>
      <c r="BU111" s="951"/>
      <c r="BV111" s="951" t="s">
        <v>111</v>
      </c>
      <c r="BW111" s="951"/>
      <c r="BX111" s="951"/>
      <c r="BY111" s="951"/>
      <c r="BZ111" s="951"/>
      <c r="CA111" s="951" t="s">
        <v>111</v>
      </c>
      <c r="CB111" s="951"/>
      <c r="CC111" s="951"/>
      <c r="CD111" s="951"/>
      <c r="CE111" s="951"/>
      <c r="CF111" s="945" t="s">
        <v>111</v>
      </c>
      <c r="CG111" s="946"/>
      <c r="CH111" s="946"/>
      <c r="CI111" s="946"/>
      <c r="CJ111" s="946"/>
      <c r="CK111" s="976"/>
      <c r="CL111" s="977"/>
      <c r="CM111" s="947" t="s">
        <v>406</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111</v>
      </c>
      <c r="DH111" s="951"/>
      <c r="DI111" s="951"/>
      <c r="DJ111" s="951"/>
      <c r="DK111" s="951"/>
      <c r="DL111" s="951" t="s">
        <v>111</v>
      </c>
      <c r="DM111" s="951"/>
      <c r="DN111" s="951"/>
      <c r="DO111" s="951"/>
      <c r="DP111" s="951"/>
      <c r="DQ111" s="951" t="s">
        <v>111</v>
      </c>
      <c r="DR111" s="951"/>
      <c r="DS111" s="951"/>
      <c r="DT111" s="951"/>
      <c r="DU111" s="951"/>
      <c r="DV111" s="952" t="s">
        <v>111</v>
      </c>
      <c r="DW111" s="952"/>
      <c r="DX111" s="952"/>
      <c r="DY111" s="952"/>
      <c r="DZ111" s="953"/>
    </row>
    <row r="112" spans="1:131" s="199" customFormat="1" ht="26.25" customHeight="1" x14ac:dyDescent="0.15">
      <c r="A112" s="983" t="s">
        <v>407</v>
      </c>
      <c r="B112" s="984"/>
      <c r="C112" s="981" t="s">
        <v>408</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111</v>
      </c>
      <c r="AB112" s="990"/>
      <c r="AC112" s="990"/>
      <c r="AD112" s="990"/>
      <c r="AE112" s="991"/>
      <c r="AF112" s="992" t="s">
        <v>111</v>
      </c>
      <c r="AG112" s="990"/>
      <c r="AH112" s="990"/>
      <c r="AI112" s="990"/>
      <c r="AJ112" s="991"/>
      <c r="AK112" s="992" t="s">
        <v>111</v>
      </c>
      <c r="AL112" s="990"/>
      <c r="AM112" s="990"/>
      <c r="AN112" s="990"/>
      <c r="AO112" s="991"/>
      <c r="AP112" s="993" t="s">
        <v>111</v>
      </c>
      <c r="AQ112" s="994"/>
      <c r="AR112" s="994"/>
      <c r="AS112" s="994"/>
      <c r="AT112" s="995"/>
      <c r="AU112" s="931"/>
      <c r="AV112" s="932"/>
      <c r="AW112" s="932"/>
      <c r="AX112" s="932"/>
      <c r="AY112" s="932"/>
      <c r="AZ112" s="980" t="s">
        <v>409</v>
      </c>
      <c r="BA112" s="981"/>
      <c r="BB112" s="981"/>
      <c r="BC112" s="981"/>
      <c r="BD112" s="981"/>
      <c r="BE112" s="981"/>
      <c r="BF112" s="981"/>
      <c r="BG112" s="981"/>
      <c r="BH112" s="981"/>
      <c r="BI112" s="981"/>
      <c r="BJ112" s="981"/>
      <c r="BK112" s="981"/>
      <c r="BL112" s="981"/>
      <c r="BM112" s="981"/>
      <c r="BN112" s="981"/>
      <c r="BO112" s="981"/>
      <c r="BP112" s="982"/>
      <c r="BQ112" s="950">
        <v>865150</v>
      </c>
      <c r="BR112" s="951"/>
      <c r="BS112" s="951"/>
      <c r="BT112" s="951"/>
      <c r="BU112" s="951"/>
      <c r="BV112" s="951">
        <v>841268</v>
      </c>
      <c r="BW112" s="951"/>
      <c r="BX112" s="951"/>
      <c r="BY112" s="951"/>
      <c r="BZ112" s="951"/>
      <c r="CA112" s="951">
        <v>781427</v>
      </c>
      <c r="CB112" s="951"/>
      <c r="CC112" s="951"/>
      <c r="CD112" s="951"/>
      <c r="CE112" s="951"/>
      <c r="CF112" s="945">
        <v>26.1</v>
      </c>
      <c r="CG112" s="946"/>
      <c r="CH112" s="946"/>
      <c r="CI112" s="946"/>
      <c r="CJ112" s="946"/>
      <c r="CK112" s="976"/>
      <c r="CL112" s="977"/>
      <c r="CM112" s="947" t="s">
        <v>410</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111</v>
      </c>
      <c r="DH112" s="951"/>
      <c r="DI112" s="951"/>
      <c r="DJ112" s="951"/>
      <c r="DK112" s="951"/>
      <c r="DL112" s="951" t="s">
        <v>111</v>
      </c>
      <c r="DM112" s="951"/>
      <c r="DN112" s="951"/>
      <c r="DO112" s="951"/>
      <c r="DP112" s="951"/>
      <c r="DQ112" s="951" t="s">
        <v>111</v>
      </c>
      <c r="DR112" s="951"/>
      <c r="DS112" s="951"/>
      <c r="DT112" s="951"/>
      <c r="DU112" s="951"/>
      <c r="DV112" s="952" t="s">
        <v>111</v>
      </c>
      <c r="DW112" s="952"/>
      <c r="DX112" s="952"/>
      <c r="DY112" s="952"/>
      <c r="DZ112" s="953"/>
    </row>
    <row r="113" spans="1:130" s="199" customFormat="1" ht="26.25" customHeight="1" x14ac:dyDescent="0.15">
      <c r="A113" s="985"/>
      <c r="B113" s="986"/>
      <c r="C113" s="981" t="s">
        <v>411</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69818</v>
      </c>
      <c r="AB113" s="965"/>
      <c r="AC113" s="965"/>
      <c r="AD113" s="965"/>
      <c r="AE113" s="966"/>
      <c r="AF113" s="967">
        <v>37236</v>
      </c>
      <c r="AG113" s="965"/>
      <c r="AH113" s="965"/>
      <c r="AI113" s="965"/>
      <c r="AJ113" s="966"/>
      <c r="AK113" s="967">
        <v>29582</v>
      </c>
      <c r="AL113" s="965"/>
      <c r="AM113" s="965"/>
      <c r="AN113" s="965"/>
      <c r="AO113" s="966"/>
      <c r="AP113" s="968">
        <v>1</v>
      </c>
      <c r="AQ113" s="969"/>
      <c r="AR113" s="969"/>
      <c r="AS113" s="969"/>
      <c r="AT113" s="970"/>
      <c r="AU113" s="931"/>
      <c r="AV113" s="932"/>
      <c r="AW113" s="932"/>
      <c r="AX113" s="932"/>
      <c r="AY113" s="932"/>
      <c r="AZ113" s="980" t="s">
        <v>412</v>
      </c>
      <c r="BA113" s="981"/>
      <c r="BB113" s="981"/>
      <c r="BC113" s="981"/>
      <c r="BD113" s="981"/>
      <c r="BE113" s="981"/>
      <c r="BF113" s="981"/>
      <c r="BG113" s="981"/>
      <c r="BH113" s="981"/>
      <c r="BI113" s="981"/>
      <c r="BJ113" s="981"/>
      <c r="BK113" s="981"/>
      <c r="BL113" s="981"/>
      <c r="BM113" s="981"/>
      <c r="BN113" s="981"/>
      <c r="BO113" s="981"/>
      <c r="BP113" s="982"/>
      <c r="BQ113" s="950">
        <v>178633</v>
      </c>
      <c r="BR113" s="951"/>
      <c r="BS113" s="951"/>
      <c r="BT113" s="951"/>
      <c r="BU113" s="951"/>
      <c r="BV113" s="951">
        <v>162582</v>
      </c>
      <c r="BW113" s="951"/>
      <c r="BX113" s="951"/>
      <c r="BY113" s="951"/>
      <c r="BZ113" s="951"/>
      <c r="CA113" s="951">
        <v>132424</v>
      </c>
      <c r="CB113" s="951"/>
      <c r="CC113" s="951"/>
      <c r="CD113" s="951"/>
      <c r="CE113" s="951"/>
      <c r="CF113" s="945">
        <v>4.4000000000000004</v>
      </c>
      <c r="CG113" s="946"/>
      <c r="CH113" s="946"/>
      <c r="CI113" s="946"/>
      <c r="CJ113" s="946"/>
      <c r="CK113" s="976"/>
      <c r="CL113" s="977"/>
      <c r="CM113" s="947" t="s">
        <v>413</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111</v>
      </c>
      <c r="DH113" s="990"/>
      <c r="DI113" s="990"/>
      <c r="DJ113" s="990"/>
      <c r="DK113" s="991"/>
      <c r="DL113" s="992" t="s">
        <v>111</v>
      </c>
      <c r="DM113" s="990"/>
      <c r="DN113" s="990"/>
      <c r="DO113" s="990"/>
      <c r="DP113" s="991"/>
      <c r="DQ113" s="992" t="s">
        <v>111</v>
      </c>
      <c r="DR113" s="990"/>
      <c r="DS113" s="990"/>
      <c r="DT113" s="990"/>
      <c r="DU113" s="991"/>
      <c r="DV113" s="993" t="s">
        <v>111</v>
      </c>
      <c r="DW113" s="994"/>
      <c r="DX113" s="994"/>
      <c r="DY113" s="994"/>
      <c r="DZ113" s="995"/>
    </row>
    <row r="114" spans="1:130" s="199" customFormat="1" ht="26.25" customHeight="1" x14ac:dyDescent="0.15">
      <c r="A114" s="985"/>
      <c r="B114" s="986"/>
      <c r="C114" s="981" t="s">
        <v>414</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29747</v>
      </c>
      <c r="AB114" s="990"/>
      <c r="AC114" s="990"/>
      <c r="AD114" s="990"/>
      <c r="AE114" s="991"/>
      <c r="AF114" s="992">
        <v>34362</v>
      </c>
      <c r="AG114" s="990"/>
      <c r="AH114" s="990"/>
      <c r="AI114" s="990"/>
      <c r="AJ114" s="991"/>
      <c r="AK114" s="992">
        <v>34496</v>
      </c>
      <c r="AL114" s="990"/>
      <c r="AM114" s="990"/>
      <c r="AN114" s="990"/>
      <c r="AO114" s="991"/>
      <c r="AP114" s="993">
        <v>1.2</v>
      </c>
      <c r="AQ114" s="994"/>
      <c r="AR114" s="994"/>
      <c r="AS114" s="994"/>
      <c r="AT114" s="995"/>
      <c r="AU114" s="931"/>
      <c r="AV114" s="932"/>
      <c r="AW114" s="932"/>
      <c r="AX114" s="932"/>
      <c r="AY114" s="932"/>
      <c r="AZ114" s="980" t="s">
        <v>415</v>
      </c>
      <c r="BA114" s="981"/>
      <c r="BB114" s="981"/>
      <c r="BC114" s="981"/>
      <c r="BD114" s="981"/>
      <c r="BE114" s="981"/>
      <c r="BF114" s="981"/>
      <c r="BG114" s="981"/>
      <c r="BH114" s="981"/>
      <c r="BI114" s="981"/>
      <c r="BJ114" s="981"/>
      <c r="BK114" s="981"/>
      <c r="BL114" s="981"/>
      <c r="BM114" s="981"/>
      <c r="BN114" s="981"/>
      <c r="BO114" s="981"/>
      <c r="BP114" s="982"/>
      <c r="BQ114" s="950">
        <v>966233</v>
      </c>
      <c r="BR114" s="951"/>
      <c r="BS114" s="951"/>
      <c r="BT114" s="951"/>
      <c r="BU114" s="951"/>
      <c r="BV114" s="951">
        <v>1005956</v>
      </c>
      <c r="BW114" s="951"/>
      <c r="BX114" s="951"/>
      <c r="BY114" s="951"/>
      <c r="BZ114" s="951"/>
      <c r="CA114" s="951">
        <v>956022</v>
      </c>
      <c r="CB114" s="951"/>
      <c r="CC114" s="951"/>
      <c r="CD114" s="951"/>
      <c r="CE114" s="951"/>
      <c r="CF114" s="945">
        <v>32</v>
      </c>
      <c r="CG114" s="946"/>
      <c r="CH114" s="946"/>
      <c r="CI114" s="946"/>
      <c r="CJ114" s="946"/>
      <c r="CK114" s="976"/>
      <c r="CL114" s="977"/>
      <c r="CM114" s="947" t="s">
        <v>416</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111</v>
      </c>
      <c r="DH114" s="990"/>
      <c r="DI114" s="990"/>
      <c r="DJ114" s="990"/>
      <c r="DK114" s="991"/>
      <c r="DL114" s="992" t="s">
        <v>111</v>
      </c>
      <c r="DM114" s="990"/>
      <c r="DN114" s="990"/>
      <c r="DO114" s="990"/>
      <c r="DP114" s="991"/>
      <c r="DQ114" s="992" t="s">
        <v>111</v>
      </c>
      <c r="DR114" s="990"/>
      <c r="DS114" s="990"/>
      <c r="DT114" s="990"/>
      <c r="DU114" s="991"/>
      <c r="DV114" s="993" t="s">
        <v>111</v>
      </c>
      <c r="DW114" s="994"/>
      <c r="DX114" s="994"/>
      <c r="DY114" s="994"/>
      <c r="DZ114" s="995"/>
    </row>
    <row r="115" spans="1:130" s="199" customFormat="1" ht="26.25" customHeight="1" x14ac:dyDescent="0.15">
      <c r="A115" s="985"/>
      <c r="B115" s="986"/>
      <c r="C115" s="981" t="s">
        <v>417</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2961</v>
      </c>
      <c r="AB115" s="965"/>
      <c r="AC115" s="965"/>
      <c r="AD115" s="965"/>
      <c r="AE115" s="966"/>
      <c r="AF115" s="967">
        <v>2619</v>
      </c>
      <c r="AG115" s="965"/>
      <c r="AH115" s="965"/>
      <c r="AI115" s="965"/>
      <c r="AJ115" s="966"/>
      <c r="AK115" s="967">
        <v>2140</v>
      </c>
      <c r="AL115" s="965"/>
      <c r="AM115" s="965"/>
      <c r="AN115" s="965"/>
      <c r="AO115" s="966"/>
      <c r="AP115" s="968">
        <v>0.1</v>
      </c>
      <c r="AQ115" s="969"/>
      <c r="AR115" s="969"/>
      <c r="AS115" s="969"/>
      <c r="AT115" s="970"/>
      <c r="AU115" s="931"/>
      <c r="AV115" s="932"/>
      <c r="AW115" s="932"/>
      <c r="AX115" s="932"/>
      <c r="AY115" s="932"/>
      <c r="AZ115" s="980" t="s">
        <v>418</v>
      </c>
      <c r="BA115" s="981"/>
      <c r="BB115" s="981"/>
      <c r="BC115" s="981"/>
      <c r="BD115" s="981"/>
      <c r="BE115" s="981"/>
      <c r="BF115" s="981"/>
      <c r="BG115" s="981"/>
      <c r="BH115" s="981"/>
      <c r="BI115" s="981"/>
      <c r="BJ115" s="981"/>
      <c r="BK115" s="981"/>
      <c r="BL115" s="981"/>
      <c r="BM115" s="981"/>
      <c r="BN115" s="981"/>
      <c r="BO115" s="981"/>
      <c r="BP115" s="982"/>
      <c r="BQ115" s="950" t="s">
        <v>111</v>
      </c>
      <c r="BR115" s="951"/>
      <c r="BS115" s="951"/>
      <c r="BT115" s="951"/>
      <c r="BU115" s="951"/>
      <c r="BV115" s="951" t="s">
        <v>111</v>
      </c>
      <c r="BW115" s="951"/>
      <c r="BX115" s="951"/>
      <c r="BY115" s="951"/>
      <c r="BZ115" s="951"/>
      <c r="CA115" s="951" t="s">
        <v>111</v>
      </c>
      <c r="CB115" s="951"/>
      <c r="CC115" s="951"/>
      <c r="CD115" s="951"/>
      <c r="CE115" s="951"/>
      <c r="CF115" s="945" t="s">
        <v>111</v>
      </c>
      <c r="CG115" s="946"/>
      <c r="CH115" s="946"/>
      <c r="CI115" s="946"/>
      <c r="CJ115" s="946"/>
      <c r="CK115" s="976"/>
      <c r="CL115" s="977"/>
      <c r="CM115" s="980" t="s">
        <v>419</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111</v>
      </c>
      <c r="DH115" s="990"/>
      <c r="DI115" s="990"/>
      <c r="DJ115" s="990"/>
      <c r="DK115" s="991"/>
      <c r="DL115" s="992" t="s">
        <v>111</v>
      </c>
      <c r="DM115" s="990"/>
      <c r="DN115" s="990"/>
      <c r="DO115" s="990"/>
      <c r="DP115" s="991"/>
      <c r="DQ115" s="992" t="s">
        <v>111</v>
      </c>
      <c r="DR115" s="990"/>
      <c r="DS115" s="990"/>
      <c r="DT115" s="990"/>
      <c r="DU115" s="991"/>
      <c r="DV115" s="993" t="s">
        <v>111</v>
      </c>
      <c r="DW115" s="994"/>
      <c r="DX115" s="994"/>
      <c r="DY115" s="994"/>
      <c r="DZ115" s="995"/>
    </row>
    <row r="116" spans="1:130" s="199" customFormat="1" ht="26.25" customHeight="1" x14ac:dyDescent="0.15">
      <c r="A116" s="987"/>
      <c r="B116" s="988"/>
      <c r="C116" s="996" t="s">
        <v>420</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627</v>
      </c>
      <c r="AB116" s="990"/>
      <c r="AC116" s="990"/>
      <c r="AD116" s="990"/>
      <c r="AE116" s="991"/>
      <c r="AF116" s="992">
        <v>611</v>
      </c>
      <c r="AG116" s="990"/>
      <c r="AH116" s="990"/>
      <c r="AI116" s="990"/>
      <c r="AJ116" s="991"/>
      <c r="AK116" s="992">
        <v>795</v>
      </c>
      <c r="AL116" s="990"/>
      <c r="AM116" s="990"/>
      <c r="AN116" s="990"/>
      <c r="AO116" s="991"/>
      <c r="AP116" s="993">
        <v>0</v>
      </c>
      <c r="AQ116" s="994"/>
      <c r="AR116" s="994"/>
      <c r="AS116" s="994"/>
      <c r="AT116" s="995"/>
      <c r="AU116" s="931"/>
      <c r="AV116" s="932"/>
      <c r="AW116" s="932"/>
      <c r="AX116" s="932"/>
      <c r="AY116" s="932"/>
      <c r="AZ116" s="998" t="s">
        <v>421</v>
      </c>
      <c r="BA116" s="999"/>
      <c r="BB116" s="999"/>
      <c r="BC116" s="999"/>
      <c r="BD116" s="999"/>
      <c r="BE116" s="999"/>
      <c r="BF116" s="999"/>
      <c r="BG116" s="999"/>
      <c r="BH116" s="999"/>
      <c r="BI116" s="999"/>
      <c r="BJ116" s="999"/>
      <c r="BK116" s="999"/>
      <c r="BL116" s="999"/>
      <c r="BM116" s="999"/>
      <c r="BN116" s="999"/>
      <c r="BO116" s="999"/>
      <c r="BP116" s="1000"/>
      <c r="BQ116" s="950" t="s">
        <v>111</v>
      </c>
      <c r="BR116" s="951"/>
      <c r="BS116" s="951"/>
      <c r="BT116" s="951"/>
      <c r="BU116" s="951"/>
      <c r="BV116" s="951" t="s">
        <v>111</v>
      </c>
      <c r="BW116" s="951"/>
      <c r="BX116" s="951"/>
      <c r="BY116" s="951"/>
      <c r="BZ116" s="951"/>
      <c r="CA116" s="951" t="s">
        <v>111</v>
      </c>
      <c r="CB116" s="951"/>
      <c r="CC116" s="951"/>
      <c r="CD116" s="951"/>
      <c r="CE116" s="951"/>
      <c r="CF116" s="945" t="s">
        <v>111</v>
      </c>
      <c r="CG116" s="946"/>
      <c r="CH116" s="946"/>
      <c r="CI116" s="946"/>
      <c r="CJ116" s="946"/>
      <c r="CK116" s="976"/>
      <c r="CL116" s="977"/>
      <c r="CM116" s="947" t="s">
        <v>422</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111</v>
      </c>
      <c r="DH116" s="990"/>
      <c r="DI116" s="990"/>
      <c r="DJ116" s="990"/>
      <c r="DK116" s="991"/>
      <c r="DL116" s="992" t="s">
        <v>111</v>
      </c>
      <c r="DM116" s="990"/>
      <c r="DN116" s="990"/>
      <c r="DO116" s="990"/>
      <c r="DP116" s="991"/>
      <c r="DQ116" s="992" t="s">
        <v>111</v>
      </c>
      <c r="DR116" s="990"/>
      <c r="DS116" s="990"/>
      <c r="DT116" s="990"/>
      <c r="DU116" s="991"/>
      <c r="DV116" s="993" t="s">
        <v>111</v>
      </c>
      <c r="DW116" s="994"/>
      <c r="DX116" s="994"/>
      <c r="DY116" s="994"/>
      <c r="DZ116" s="995"/>
    </row>
    <row r="117" spans="1:130" s="199" customFormat="1" ht="26.25" customHeight="1" x14ac:dyDescent="0.15">
      <c r="A117" s="935" t="s">
        <v>171</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423</v>
      </c>
      <c r="Z117" s="917"/>
      <c r="AA117" s="1007">
        <v>853749</v>
      </c>
      <c r="AB117" s="1008"/>
      <c r="AC117" s="1008"/>
      <c r="AD117" s="1008"/>
      <c r="AE117" s="1009"/>
      <c r="AF117" s="1010">
        <v>1021329</v>
      </c>
      <c r="AG117" s="1008"/>
      <c r="AH117" s="1008"/>
      <c r="AI117" s="1008"/>
      <c r="AJ117" s="1009"/>
      <c r="AK117" s="1010">
        <v>1279724</v>
      </c>
      <c r="AL117" s="1008"/>
      <c r="AM117" s="1008"/>
      <c r="AN117" s="1008"/>
      <c r="AO117" s="1009"/>
      <c r="AP117" s="1011"/>
      <c r="AQ117" s="1012"/>
      <c r="AR117" s="1012"/>
      <c r="AS117" s="1012"/>
      <c r="AT117" s="1013"/>
      <c r="AU117" s="931"/>
      <c r="AV117" s="932"/>
      <c r="AW117" s="932"/>
      <c r="AX117" s="932"/>
      <c r="AY117" s="932"/>
      <c r="AZ117" s="998" t="s">
        <v>424</v>
      </c>
      <c r="BA117" s="999"/>
      <c r="BB117" s="999"/>
      <c r="BC117" s="999"/>
      <c r="BD117" s="999"/>
      <c r="BE117" s="999"/>
      <c r="BF117" s="999"/>
      <c r="BG117" s="999"/>
      <c r="BH117" s="999"/>
      <c r="BI117" s="999"/>
      <c r="BJ117" s="999"/>
      <c r="BK117" s="999"/>
      <c r="BL117" s="999"/>
      <c r="BM117" s="999"/>
      <c r="BN117" s="999"/>
      <c r="BO117" s="999"/>
      <c r="BP117" s="1000"/>
      <c r="BQ117" s="950" t="s">
        <v>111</v>
      </c>
      <c r="BR117" s="951"/>
      <c r="BS117" s="951"/>
      <c r="BT117" s="951"/>
      <c r="BU117" s="951"/>
      <c r="BV117" s="951" t="s">
        <v>111</v>
      </c>
      <c r="BW117" s="951"/>
      <c r="BX117" s="951"/>
      <c r="BY117" s="951"/>
      <c r="BZ117" s="951"/>
      <c r="CA117" s="951" t="s">
        <v>111</v>
      </c>
      <c r="CB117" s="951"/>
      <c r="CC117" s="951"/>
      <c r="CD117" s="951"/>
      <c r="CE117" s="951"/>
      <c r="CF117" s="945" t="s">
        <v>111</v>
      </c>
      <c r="CG117" s="946"/>
      <c r="CH117" s="946"/>
      <c r="CI117" s="946"/>
      <c r="CJ117" s="946"/>
      <c r="CK117" s="976"/>
      <c r="CL117" s="977"/>
      <c r="CM117" s="947" t="s">
        <v>425</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111</v>
      </c>
      <c r="DH117" s="990"/>
      <c r="DI117" s="990"/>
      <c r="DJ117" s="990"/>
      <c r="DK117" s="991"/>
      <c r="DL117" s="992" t="s">
        <v>111</v>
      </c>
      <c r="DM117" s="990"/>
      <c r="DN117" s="990"/>
      <c r="DO117" s="990"/>
      <c r="DP117" s="991"/>
      <c r="DQ117" s="992" t="s">
        <v>111</v>
      </c>
      <c r="DR117" s="990"/>
      <c r="DS117" s="990"/>
      <c r="DT117" s="990"/>
      <c r="DU117" s="991"/>
      <c r="DV117" s="993" t="s">
        <v>111</v>
      </c>
      <c r="DW117" s="994"/>
      <c r="DX117" s="994"/>
      <c r="DY117" s="994"/>
      <c r="DZ117" s="995"/>
    </row>
    <row r="118" spans="1:130" s="199" customFormat="1" ht="26.25" customHeight="1" x14ac:dyDescent="0.15">
      <c r="A118" s="935" t="s">
        <v>399</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397</v>
      </c>
      <c r="AB118" s="916"/>
      <c r="AC118" s="916"/>
      <c r="AD118" s="916"/>
      <c r="AE118" s="917"/>
      <c r="AF118" s="915" t="s">
        <v>288</v>
      </c>
      <c r="AG118" s="916"/>
      <c r="AH118" s="916"/>
      <c r="AI118" s="916"/>
      <c r="AJ118" s="917"/>
      <c r="AK118" s="915" t="s">
        <v>287</v>
      </c>
      <c r="AL118" s="916"/>
      <c r="AM118" s="916"/>
      <c r="AN118" s="916"/>
      <c r="AO118" s="917"/>
      <c r="AP118" s="1002" t="s">
        <v>398</v>
      </c>
      <c r="AQ118" s="1003"/>
      <c r="AR118" s="1003"/>
      <c r="AS118" s="1003"/>
      <c r="AT118" s="1004"/>
      <c r="AU118" s="931"/>
      <c r="AV118" s="932"/>
      <c r="AW118" s="932"/>
      <c r="AX118" s="932"/>
      <c r="AY118" s="932"/>
      <c r="AZ118" s="1005" t="s">
        <v>426</v>
      </c>
      <c r="BA118" s="996"/>
      <c r="BB118" s="996"/>
      <c r="BC118" s="996"/>
      <c r="BD118" s="996"/>
      <c r="BE118" s="996"/>
      <c r="BF118" s="996"/>
      <c r="BG118" s="996"/>
      <c r="BH118" s="996"/>
      <c r="BI118" s="996"/>
      <c r="BJ118" s="996"/>
      <c r="BK118" s="996"/>
      <c r="BL118" s="996"/>
      <c r="BM118" s="996"/>
      <c r="BN118" s="996"/>
      <c r="BO118" s="996"/>
      <c r="BP118" s="997"/>
      <c r="BQ118" s="1028" t="s">
        <v>111</v>
      </c>
      <c r="BR118" s="1029"/>
      <c r="BS118" s="1029"/>
      <c r="BT118" s="1029"/>
      <c r="BU118" s="1029"/>
      <c r="BV118" s="1029" t="s">
        <v>111</v>
      </c>
      <c r="BW118" s="1029"/>
      <c r="BX118" s="1029"/>
      <c r="BY118" s="1029"/>
      <c r="BZ118" s="1029"/>
      <c r="CA118" s="1029" t="s">
        <v>111</v>
      </c>
      <c r="CB118" s="1029"/>
      <c r="CC118" s="1029"/>
      <c r="CD118" s="1029"/>
      <c r="CE118" s="1029"/>
      <c r="CF118" s="945" t="s">
        <v>111</v>
      </c>
      <c r="CG118" s="946"/>
      <c r="CH118" s="946"/>
      <c r="CI118" s="946"/>
      <c r="CJ118" s="946"/>
      <c r="CK118" s="976"/>
      <c r="CL118" s="977"/>
      <c r="CM118" s="947" t="s">
        <v>427</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111</v>
      </c>
      <c r="DH118" s="990"/>
      <c r="DI118" s="990"/>
      <c r="DJ118" s="990"/>
      <c r="DK118" s="991"/>
      <c r="DL118" s="992" t="s">
        <v>111</v>
      </c>
      <c r="DM118" s="990"/>
      <c r="DN118" s="990"/>
      <c r="DO118" s="990"/>
      <c r="DP118" s="991"/>
      <c r="DQ118" s="992" t="s">
        <v>111</v>
      </c>
      <c r="DR118" s="990"/>
      <c r="DS118" s="990"/>
      <c r="DT118" s="990"/>
      <c r="DU118" s="991"/>
      <c r="DV118" s="993" t="s">
        <v>111</v>
      </c>
      <c r="DW118" s="994"/>
      <c r="DX118" s="994"/>
      <c r="DY118" s="994"/>
      <c r="DZ118" s="995"/>
    </row>
    <row r="119" spans="1:130" s="199" customFormat="1" ht="26.25" customHeight="1" x14ac:dyDescent="0.15">
      <c r="A119" s="1089" t="s">
        <v>402</v>
      </c>
      <c r="B119" s="975"/>
      <c r="C119" s="954" t="s">
        <v>403</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111</v>
      </c>
      <c r="AB119" s="923"/>
      <c r="AC119" s="923"/>
      <c r="AD119" s="923"/>
      <c r="AE119" s="924"/>
      <c r="AF119" s="925" t="s">
        <v>111</v>
      </c>
      <c r="AG119" s="923"/>
      <c r="AH119" s="923"/>
      <c r="AI119" s="923"/>
      <c r="AJ119" s="924"/>
      <c r="AK119" s="925" t="s">
        <v>111</v>
      </c>
      <c r="AL119" s="923"/>
      <c r="AM119" s="923"/>
      <c r="AN119" s="923"/>
      <c r="AO119" s="924"/>
      <c r="AP119" s="926" t="s">
        <v>111</v>
      </c>
      <c r="AQ119" s="927"/>
      <c r="AR119" s="927"/>
      <c r="AS119" s="927"/>
      <c r="AT119" s="928"/>
      <c r="AU119" s="933"/>
      <c r="AV119" s="934"/>
      <c r="AW119" s="934"/>
      <c r="AX119" s="934"/>
      <c r="AY119" s="934"/>
      <c r="AZ119" s="230" t="s">
        <v>171</v>
      </c>
      <c r="BA119" s="230"/>
      <c r="BB119" s="230"/>
      <c r="BC119" s="230"/>
      <c r="BD119" s="230"/>
      <c r="BE119" s="230"/>
      <c r="BF119" s="230"/>
      <c r="BG119" s="230"/>
      <c r="BH119" s="230"/>
      <c r="BI119" s="230"/>
      <c r="BJ119" s="230"/>
      <c r="BK119" s="230"/>
      <c r="BL119" s="230"/>
      <c r="BM119" s="230"/>
      <c r="BN119" s="230"/>
      <c r="BO119" s="1006" t="s">
        <v>428</v>
      </c>
      <c r="BP119" s="1037"/>
      <c r="BQ119" s="1028">
        <v>13029097</v>
      </c>
      <c r="BR119" s="1029"/>
      <c r="BS119" s="1029"/>
      <c r="BT119" s="1029"/>
      <c r="BU119" s="1029"/>
      <c r="BV119" s="1029">
        <v>13532345</v>
      </c>
      <c r="BW119" s="1029"/>
      <c r="BX119" s="1029"/>
      <c r="BY119" s="1029"/>
      <c r="BZ119" s="1029"/>
      <c r="CA119" s="1029">
        <v>13811904</v>
      </c>
      <c r="CB119" s="1029"/>
      <c r="CC119" s="1029"/>
      <c r="CD119" s="1029"/>
      <c r="CE119" s="1029"/>
      <c r="CF119" s="1030"/>
      <c r="CG119" s="1031"/>
      <c r="CH119" s="1031"/>
      <c r="CI119" s="1031"/>
      <c r="CJ119" s="1032"/>
      <c r="CK119" s="978"/>
      <c r="CL119" s="979"/>
      <c r="CM119" s="1033" t="s">
        <v>429</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t="s">
        <v>111</v>
      </c>
      <c r="DH119" s="1015"/>
      <c r="DI119" s="1015"/>
      <c r="DJ119" s="1015"/>
      <c r="DK119" s="1016"/>
      <c r="DL119" s="1014" t="s">
        <v>111</v>
      </c>
      <c r="DM119" s="1015"/>
      <c r="DN119" s="1015"/>
      <c r="DO119" s="1015"/>
      <c r="DP119" s="1016"/>
      <c r="DQ119" s="1014" t="s">
        <v>111</v>
      </c>
      <c r="DR119" s="1015"/>
      <c r="DS119" s="1015"/>
      <c r="DT119" s="1015"/>
      <c r="DU119" s="1016"/>
      <c r="DV119" s="1017" t="s">
        <v>111</v>
      </c>
      <c r="DW119" s="1018"/>
      <c r="DX119" s="1018"/>
      <c r="DY119" s="1018"/>
      <c r="DZ119" s="1019"/>
    </row>
    <row r="120" spans="1:130" s="199" customFormat="1" ht="26.25" customHeight="1" x14ac:dyDescent="0.15">
      <c r="A120" s="1090"/>
      <c r="B120" s="977"/>
      <c r="C120" s="947" t="s">
        <v>406</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111</v>
      </c>
      <c r="AB120" s="990"/>
      <c r="AC120" s="990"/>
      <c r="AD120" s="990"/>
      <c r="AE120" s="991"/>
      <c r="AF120" s="992" t="s">
        <v>111</v>
      </c>
      <c r="AG120" s="990"/>
      <c r="AH120" s="990"/>
      <c r="AI120" s="990"/>
      <c r="AJ120" s="991"/>
      <c r="AK120" s="992" t="s">
        <v>111</v>
      </c>
      <c r="AL120" s="990"/>
      <c r="AM120" s="990"/>
      <c r="AN120" s="990"/>
      <c r="AO120" s="991"/>
      <c r="AP120" s="993" t="s">
        <v>111</v>
      </c>
      <c r="AQ120" s="994"/>
      <c r="AR120" s="994"/>
      <c r="AS120" s="994"/>
      <c r="AT120" s="995"/>
      <c r="AU120" s="1020" t="s">
        <v>430</v>
      </c>
      <c r="AV120" s="1021"/>
      <c r="AW120" s="1021"/>
      <c r="AX120" s="1021"/>
      <c r="AY120" s="1022"/>
      <c r="AZ120" s="971" t="s">
        <v>431</v>
      </c>
      <c r="BA120" s="920"/>
      <c r="BB120" s="920"/>
      <c r="BC120" s="920"/>
      <c r="BD120" s="920"/>
      <c r="BE120" s="920"/>
      <c r="BF120" s="920"/>
      <c r="BG120" s="920"/>
      <c r="BH120" s="920"/>
      <c r="BI120" s="920"/>
      <c r="BJ120" s="920"/>
      <c r="BK120" s="920"/>
      <c r="BL120" s="920"/>
      <c r="BM120" s="920"/>
      <c r="BN120" s="920"/>
      <c r="BO120" s="920"/>
      <c r="BP120" s="921"/>
      <c r="BQ120" s="957">
        <v>2316421</v>
      </c>
      <c r="BR120" s="958"/>
      <c r="BS120" s="958"/>
      <c r="BT120" s="958"/>
      <c r="BU120" s="958"/>
      <c r="BV120" s="958">
        <v>2480320</v>
      </c>
      <c r="BW120" s="958"/>
      <c r="BX120" s="958"/>
      <c r="BY120" s="958"/>
      <c r="BZ120" s="958"/>
      <c r="CA120" s="958">
        <v>2259092</v>
      </c>
      <c r="CB120" s="958"/>
      <c r="CC120" s="958"/>
      <c r="CD120" s="958"/>
      <c r="CE120" s="958"/>
      <c r="CF120" s="972">
        <v>75.599999999999994</v>
      </c>
      <c r="CG120" s="973"/>
      <c r="CH120" s="973"/>
      <c r="CI120" s="973"/>
      <c r="CJ120" s="973"/>
      <c r="CK120" s="1038" t="s">
        <v>432</v>
      </c>
      <c r="CL120" s="1039"/>
      <c r="CM120" s="1039"/>
      <c r="CN120" s="1039"/>
      <c r="CO120" s="1040"/>
      <c r="CP120" s="1046" t="s">
        <v>381</v>
      </c>
      <c r="CQ120" s="1047"/>
      <c r="CR120" s="1047"/>
      <c r="CS120" s="1047"/>
      <c r="CT120" s="1047"/>
      <c r="CU120" s="1047"/>
      <c r="CV120" s="1047"/>
      <c r="CW120" s="1047"/>
      <c r="CX120" s="1047"/>
      <c r="CY120" s="1047"/>
      <c r="CZ120" s="1047"/>
      <c r="DA120" s="1047"/>
      <c r="DB120" s="1047"/>
      <c r="DC120" s="1047"/>
      <c r="DD120" s="1047"/>
      <c r="DE120" s="1047"/>
      <c r="DF120" s="1048"/>
      <c r="DG120" s="957">
        <v>467989</v>
      </c>
      <c r="DH120" s="958"/>
      <c r="DI120" s="958"/>
      <c r="DJ120" s="958"/>
      <c r="DK120" s="958"/>
      <c r="DL120" s="958">
        <v>467834</v>
      </c>
      <c r="DM120" s="958"/>
      <c r="DN120" s="958"/>
      <c r="DO120" s="958"/>
      <c r="DP120" s="958"/>
      <c r="DQ120" s="958">
        <v>431977</v>
      </c>
      <c r="DR120" s="958"/>
      <c r="DS120" s="958"/>
      <c r="DT120" s="958"/>
      <c r="DU120" s="958"/>
      <c r="DV120" s="959">
        <v>14.4</v>
      </c>
      <c r="DW120" s="959"/>
      <c r="DX120" s="959"/>
      <c r="DY120" s="959"/>
      <c r="DZ120" s="960"/>
    </row>
    <row r="121" spans="1:130" s="199" customFormat="1" ht="26.25" customHeight="1" x14ac:dyDescent="0.15">
      <c r="A121" s="1090"/>
      <c r="B121" s="977"/>
      <c r="C121" s="998" t="s">
        <v>433</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111</v>
      </c>
      <c r="AB121" s="990"/>
      <c r="AC121" s="990"/>
      <c r="AD121" s="990"/>
      <c r="AE121" s="991"/>
      <c r="AF121" s="992" t="s">
        <v>111</v>
      </c>
      <c r="AG121" s="990"/>
      <c r="AH121" s="990"/>
      <c r="AI121" s="990"/>
      <c r="AJ121" s="991"/>
      <c r="AK121" s="992" t="s">
        <v>111</v>
      </c>
      <c r="AL121" s="990"/>
      <c r="AM121" s="990"/>
      <c r="AN121" s="990"/>
      <c r="AO121" s="991"/>
      <c r="AP121" s="993" t="s">
        <v>111</v>
      </c>
      <c r="AQ121" s="994"/>
      <c r="AR121" s="994"/>
      <c r="AS121" s="994"/>
      <c r="AT121" s="995"/>
      <c r="AU121" s="1023"/>
      <c r="AV121" s="1024"/>
      <c r="AW121" s="1024"/>
      <c r="AX121" s="1024"/>
      <c r="AY121" s="1025"/>
      <c r="AZ121" s="980" t="s">
        <v>434</v>
      </c>
      <c r="BA121" s="981"/>
      <c r="BB121" s="981"/>
      <c r="BC121" s="981"/>
      <c r="BD121" s="981"/>
      <c r="BE121" s="981"/>
      <c r="BF121" s="981"/>
      <c r="BG121" s="981"/>
      <c r="BH121" s="981"/>
      <c r="BI121" s="981"/>
      <c r="BJ121" s="981"/>
      <c r="BK121" s="981"/>
      <c r="BL121" s="981"/>
      <c r="BM121" s="981"/>
      <c r="BN121" s="981"/>
      <c r="BO121" s="981"/>
      <c r="BP121" s="982"/>
      <c r="BQ121" s="950">
        <v>911379</v>
      </c>
      <c r="BR121" s="951"/>
      <c r="BS121" s="951"/>
      <c r="BT121" s="951"/>
      <c r="BU121" s="951"/>
      <c r="BV121" s="951">
        <v>793318</v>
      </c>
      <c r="BW121" s="951"/>
      <c r="BX121" s="951"/>
      <c r="BY121" s="951"/>
      <c r="BZ121" s="951"/>
      <c r="CA121" s="951">
        <v>881487</v>
      </c>
      <c r="CB121" s="951"/>
      <c r="CC121" s="951"/>
      <c r="CD121" s="951"/>
      <c r="CE121" s="951"/>
      <c r="CF121" s="945">
        <v>29.5</v>
      </c>
      <c r="CG121" s="946"/>
      <c r="CH121" s="946"/>
      <c r="CI121" s="946"/>
      <c r="CJ121" s="946"/>
      <c r="CK121" s="1041"/>
      <c r="CL121" s="1042"/>
      <c r="CM121" s="1042"/>
      <c r="CN121" s="1042"/>
      <c r="CO121" s="1043"/>
      <c r="CP121" s="1051" t="s">
        <v>380</v>
      </c>
      <c r="CQ121" s="1052"/>
      <c r="CR121" s="1052"/>
      <c r="CS121" s="1052"/>
      <c r="CT121" s="1052"/>
      <c r="CU121" s="1052"/>
      <c r="CV121" s="1052"/>
      <c r="CW121" s="1052"/>
      <c r="CX121" s="1052"/>
      <c r="CY121" s="1052"/>
      <c r="CZ121" s="1052"/>
      <c r="DA121" s="1052"/>
      <c r="DB121" s="1052"/>
      <c r="DC121" s="1052"/>
      <c r="DD121" s="1052"/>
      <c r="DE121" s="1052"/>
      <c r="DF121" s="1053"/>
      <c r="DG121" s="950" t="s">
        <v>111</v>
      </c>
      <c r="DH121" s="951"/>
      <c r="DI121" s="951"/>
      <c r="DJ121" s="951"/>
      <c r="DK121" s="951"/>
      <c r="DL121" s="951" t="s">
        <v>111</v>
      </c>
      <c r="DM121" s="951"/>
      <c r="DN121" s="951"/>
      <c r="DO121" s="951"/>
      <c r="DP121" s="951"/>
      <c r="DQ121" s="951" t="s">
        <v>111</v>
      </c>
      <c r="DR121" s="951"/>
      <c r="DS121" s="951"/>
      <c r="DT121" s="951"/>
      <c r="DU121" s="951"/>
      <c r="DV121" s="952" t="s">
        <v>111</v>
      </c>
      <c r="DW121" s="952"/>
      <c r="DX121" s="952"/>
      <c r="DY121" s="952"/>
      <c r="DZ121" s="953"/>
    </row>
    <row r="122" spans="1:130" s="199" customFormat="1" ht="26.25" customHeight="1" x14ac:dyDescent="0.15">
      <c r="A122" s="1090"/>
      <c r="B122" s="977"/>
      <c r="C122" s="947" t="s">
        <v>416</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111</v>
      </c>
      <c r="AB122" s="990"/>
      <c r="AC122" s="990"/>
      <c r="AD122" s="990"/>
      <c r="AE122" s="991"/>
      <c r="AF122" s="992" t="s">
        <v>111</v>
      </c>
      <c r="AG122" s="990"/>
      <c r="AH122" s="990"/>
      <c r="AI122" s="990"/>
      <c r="AJ122" s="991"/>
      <c r="AK122" s="992" t="s">
        <v>111</v>
      </c>
      <c r="AL122" s="990"/>
      <c r="AM122" s="990"/>
      <c r="AN122" s="990"/>
      <c r="AO122" s="991"/>
      <c r="AP122" s="993" t="s">
        <v>111</v>
      </c>
      <c r="AQ122" s="994"/>
      <c r="AR122" s="994"/>
      <c r="AS122" s="994"/>
      <c r="AT122" s="995"/>
      <c r="AU122" s="1023"/>
      <c r="AV122" s="1024"/>
      <c r="AW122" s="1024"/>
      <c r="AX122" s="1024"/>
      <c r="AY122" s="1025"/>
      <c r="AZ122" s="1005" t="s">
        <v>435</v>
      </c>
      <c r="BA122" s="996"/>
      <c r="BB122" s="996"/>
      <c r="BC122" s="996"/>
      <c r="BD122" s="996"/>
      <c r="BE122" s="996"/>
      <c r="BF122" s="996"/>
      <c r="BG122" s="996"/>
      <c r="BH122" s="996"/>
      <c r="BI122" s="996"/>
      <c r="BJ122" s="996"/>
      <c r="BK122" s="996"/>
      <c r="BL122" s="996"/>
      <c r="BM122" s="996"/>
      <c r="BN122" s="996"/>
      <c r="BO122" s="996"/>
      <c r="BP122" s="997"/>
      <c r="BQ122" s="1028">
        <v>7850107</v>
      </c>
      <c r="BR122" s="1029"/>
      <c r="BS122" s="1029"/>
      <c r="BT122" s="1029"/>
      <c r="BU122" s="1029"/>
      <c r="BV122" s="1029">
        <v>9110792</v>
      </c>
      <c r="BW122" s="1029"/>
      <c r="BX122" s="1029"/>
      <c r="BY122" s="1029"/>
      <c r="BZ122" s="1029"/>
      <c r="CA122" s="1029">
        <v>8233970</v>
      </c>
      <c r="CB122" s="1029"/>
      <c r="CC122" s="1029"/>
      <c r="CD122" s="1029"/>
      <c r="CE122" s="1029"/>
      <c r="CF122" s="1049">
        <v>275.39999999999998</v>
      </c>
      <c r="CG122" s="1050"/>
      <c r="CH122" s="1050"/>
      <c r="CI122" s="1050"/>
      <c r="CJ122" s="1050"/>
      <c r="CK122" s="1041"/>
      <c r="CL122" s="1042"/>
      <c r="CM122" s="1042"/>
      <c r="CN122" s="1042"/>
      <c r="CO122" s="1043"/>
      <c r="CP122" s="1051"/>
      <c r="CQ122" s="1052"/>
      <c r="CR122" s="1052"/>
      <c r="CS122" s="1052"/>
      <c r="CT122" s="1052"/>
      <c r="CU122" s="1052"/>
      <c r="CV122" s="1052"/>
      <c r="CW122" s="1052"/>
      <c r="CX122" s="1052"/>
      <c r="CY122" s="1052"/>
      <c r="CZ122" s="1052"/>
      <c r="DA122" s="1052"/>
      <c r="DB122" s="1052"/>
      <c r="DC122" s="1052"/>
      <c r="DD122" s="1052"/>
      <c r="DE122" s="1052"/>
      <c r="DF122" s="1053"/>
      <c r="DG122" s="950"/>
      <c r="DH122" s="951"/>
      <c r="DI122" s="951"/>
      <c r="DJ122" s="951"/>
      <c r="DK122" s="951"/>
      <c r="DL122" s="951"/>
      <c r="DM122" s="951"/>
      <c r="DN122" s="951"/>
      <c r="DO122" s="951"/>
      <c r="DP122" s="951"/>
      <c r="DQ122" s="951"/>
      <c r="DR122" s="951"/>
      <c r="DS122" s="951"/>
      <c r="DT122" s="951"/>
      <c r="DU122" s="951"/>
      <c r="DV122" s="952"/>
      <c r="DW122" s="952"/>
      <c r="DX122" s="952"/>
      <c r="DY122" s="952"/>
      <c r="DZ122" s="953"/>
    </row>
    <row r="123" spans="1:130" s="199" customFormat="1" ht="26.25" customHeight="1" x14ac:dyDescent="0.15">
      <c r="A123" s="1090"/>
      <c r="B123" s="977"/>
      <c r="C123" s="947" t="s">
        <v>422</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111</v>
      </c>
      <c r="AB123" s="990"/>
      <c r="AC123" s="990"/>
      <c r="AD123" s="990"/>
      <c r="AE123" s="991"/>
      <c r="AF123" s="992" t="s">
        <v>111</v>
      </c>
      <c r="AG123" s="990"/>
      <c r="AH123" s="990"/>
      <c r="AI123" s="990"/>
      <c r="AJ123" s="991"/>
      <c r="AK123" s="992" t="s">
        <v>111</v>
      </c>
      <c r="AL123" s="990"/>
      <c r="AM123" s="990"/>
      <c r="AN123" s="990"/>
      <c r="AO123" s="991"/>
      <c r="AP123" s="993" t="s">
        <v>111</v>
      </c>
      <c r="AQ123" s="994"/>
      <c r="AR123" s="994"/>
      <c r="AS123" s="994"/>
      <c r="AT123" s="995"/>
      <c r="AU123" s="1026"/>
      <c r="AV123" s="1027"/>
      <c r="AW123" s="1027"/>
      <c r="AX123" s="1027"/>
      <c r="AY123" s="1027"/>
      <c r="AZ123" s="230" t="s">
        <v>171</v>
      </c>
      <c r="BA123" s="230"/>
      <c r="BB123" s="230"/>
      <c r="BC123" s="230"/>
      <c r="BD123" s="230"/>
      <c r="BE123" s="230"/>
      <c r="BF123" s="230"/>
      <c r="BG123" s="230"/>
      <c r="BH123" s="230"/>
      <c r="BI123" s="230"/>
      <c r="BJ123" s="230"/>
      <c r="BK123" s="230"/>
      <c r="BL123" s="230"/>
      <c r="BM123" s="230"/>
      <c r="BN123" s="230"/>
      <c r="BO123" s="1006" t="s">
        <v>436</v>
      </c>
      <c r="BP123" s="1037"/>
      <c r="BQ123" s="1096">
        <v>11077907</v>
      </c>
      <c r="BR123" s="1097"/>
      <c r="BS123" s="1097"/>
      <c r="BT123" s="1097"/>
      <c r="BU123" s="1097"/>
      <c r="BV123" s="1097">
        <v>12384430</v>
      </c>
      <c r="BW123" s="1097"/>
      <c r="BX123" s="1097"/>
      <c r="BY123" s="1097"/>
      <c r="BZ123" s="1097"/>
      <c r="CA123" s="1097">
        <v>11374549</v>
      </c>
      <c r="CB123" s="1097"/>
      <c r="CC123" s="1097"/>
      <c r="CD123" s="1097"/>
      <c r="CE123" s="1097"/>
      <c r="CF123" s="1030"/>
      <c r="CG123" s="1031"/>
      <c r="CH123" s="1031"/>
      <c r="CI123" s="1031"/>
      <c r="CJ123" s="1032"/>
      <c r="CK123" s="1041"/>
      <c r="CL123" s="1042"/>
      <c r="CM123" s="1042"/>
      <c r="CN123" s="1042"/>
      <c r="CO123" s="1043"/>
      <c r="CP123" s="1051"/>
      <c r="CQ123" s="1052"/>
      <c r="CR123" s="1052"/>
      <c r="CS123" s="1052"/>
      <c r="CT123" s="1052"/>
      <c r="CU123" s="1052"/>
      <c r="CV123" s="1052"/>
      <c r="CW123" s="1052"/>
      <c r="CX123" s="1052"/>
      <c r="CY123" s="1052"/>
      <c r="CZ123" s="1052"/>
      <c r="DA123" s="1052"/>
      <c r="DB123" s="1052"/>
      <c r="DC123" s="1052"/>
      <c r="DD123" s="1052"/>
      <c r="DE123" s="1052"/>
      <c r="DF123" s="1053"/>
      <c r="DG123" s="989"/>
      <c r="DH123" s="990"/>
      <c r="DI123" s="990"/>
      <c r="DJ123" s="990"/>
      <c r="DK123" s="991"/>
      <c r="DL123" s="992"/>
      <c r="DM123" s="990"/>
      <c r="DN123" s="990"/>
      <c r="DO123" s="990"/>
      <c r="DP123" s="991"/>
      <c r="DQ123" s="992"/>
      <c r="DR123" s="990"/>
      <c r="DS123" s="990"/>
      <c r="DT123" s="990"/>
      <c r="DU123" s="991"/>
      <c r="DV123" s="993"/>
      <c r="DW123" s="994"/>
      <c r="DX123" s="994"/>
      <c r="DY123" s="994"/>
      <c r="DZ123" s="995"/>
    </row>
    <row r="124" spans="1:130" s="199" customFormat="1" ht="26.25" customHeight="1" thickBot="1" x14ac:dyDescent="0.2">
      <c r="A124" s="1090"/>
      <c r="B124" s="977"/>
      <c r="C124" s="947" t="s">
        <v>425</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111</v>
      </c>
      <c r="AB124" s="990"/>
      <c r="AC124" s="990"/>
      <c r="AD124" s="990"/>
      <c r="AE124" s="991"/>
      <c r="AF124" s="992" t="s">
        <v>111</v>
      </c>
      <c r="AG124" s="990"/>
      <c r="AH124" s="990"/>
      <c r="AI124" s="990"/>
      <c r="AJ124" s="991"/>
      <c r="AK124" s="992" t="s">
        <v>111</v>
      </c>
      <c r="AL124" s="990"/>
      <c r="AM124" s="990"/>
      <c r="AN124" s="990"/>
      <c r="AO124" s="991"/>
      <c r="AP124" s="993" t="s">
        <v>111</v>
      </c>
      <c r="AQ124" s="994"/>
      <c r="AR124" s="994"/>
      <c r="AS124" s="994"/>
      <c r="AT124" s="995"/>
      <c r="AU124" s="1092" t="s">
        <v>437</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67.400000000000006</v>
      </c>
      <c r="BR124" s="1059"/>
      <c r="BS124" s="1059"/>
      <c r="BT124" s="1059"/>
      <c r="BU124" s="1059"/>
      <c r="BV124" s="1059">
        <v>38.700000000000003</v>
      </c>
      <c r="BW124" s="1059"/>
      <c r="BX124" s="1059"/>
      <c r="BY124" s="1059"/>
      <c r="BZ124" s="1059"/>
      <c r="CA124" s="1059">
        <v>81.5</v>
      </c>
      <c r="CB124" s="1059"/>
      <c r="CC124" s="1059"/>
      <c r="CD124" s="1059"/>
      <c r="CE124" s="1059"/>
      <c r="CF124" s="1060"/>
      <c r="CG124" s="1061"/>
      <c r="CH124" s="1061"/>
      <c r="CI124" s="1061"/>
      <c r="CJ124" s="1062"/>
      <c r="CK124" s="1044"/>
      <c r="CL124" s="1044"/>
      <c r="CM124" s="1044"/>
      <c r="CN124" s="1044"/>
      <c r="CO124" s="1045"/>
      <c r="CP124" s="1051" t="s">
        <v>438</v>
      </c>
      <c r="CQ124" s="1052"/>
      <c r="CR124" s="1052"/>
      <c r="CS124" s="1052"/>
      <c r="CT124" s="1052"/>
      <c r="CU124" s="1052"/>
      <c r="CV124" s="1052"/>
      <c r="CW124" s="1052"/>
      <c r="CX124" s="1052"/>
      <c r="CY124" s="1052"/>
      <c r="CZ124" s="1052"/>
      <c r="DA124" s="1052"/>
      <c r="DB124" s="1052"/>
      <c r="DC124" s="1052"/>
      <c r="DD124" s="1052"/>
      <c r="DE124" s="1052"/>
      <c r="DF124" s="1053"/>
      <c r="DG124" s="1036">
        <v>397161</v>
      </c>
      <c r="DH124" s="1015"/>
      <c r="DI124" s="1015"/>
      <c r="DJ124" s="1015"/>
      <c r="DK124" s="1016"/>
      <c r="DL124" s="1014">
        <v>373434</v>
      </c>
      <c r="DM124" s="1015"/>
      <c r="DN124" s="1015"/>
      <c r="DO124" s="1015"/>
      <c r="DP124" s="1016"/>
      <c r="DQ124" s="1014" t="s">
        <v>111</v>
      </c>
      <c r="DR124" s="1015"/>
      <c r="DS124" s="1015"/>
      <c r="DT124" s="1015"/>
      <c r="DU124" s="1016"/>
      <c r="DV124" s="1017" t="s">
        <v>111</v>
      </c>
      <c r="DW124" s="1018"/>
      <c r="DX124" s="1018"/>
      <c r="DY124" s="1018"/>
      <c r="DZ124" s="1019"/>
    </row>
    <row r="125" spans="1:130" s="199" customFormat="1" ht="26.25" customHeight="1" x14ac:dyDescent="0.15">
      <c r="A125" s="1090"/>
      <c r="B125" s="977"/>
      <c r="C125" s="947" t="s">
        <v>427</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111</v>
      </c>
      <c r="AB125" s="990"/>
      <c r="AC125" s="990"/>
      <c r="AD125" s="990"/>
      <c r="AE125" s="991"/>
      <c r="AF125" s="992" t="s">
        <v>111</v>
      </c>
      <c r="AG125" s="990"/>
      <c r="AH125" s="990"/>
      <c r="AI125" s="990"/>
      <c r="AJ125" s="991"/>
      <c r="AK125" s="992" t="s">
        <v>111</v>
      </c>
      <c r="AL125" s="990"/>
      <c r="AM125" s="990"/>
      <c r="AN125" s="990"/>
      <c r="AO125" s="991"/>
      <c r="AP125" s="993" t="s">
        <v>111</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439</v>
      </c>
      <c r="CL125" s="1039"/>
      <c r="CM125" s="1039"/>
      <c r="CN125" s="1039"/>
      <c r="CO125" s="1040"/>
      <c r="CP125" s="971" t="s">
        <v>440</v>
      </c>
      <c r="CQ125" s="920"/>
      <c r="CR125" s="920"/>
      <c r="CS125" s="920"/>
      <c r="CT125" s="920"/>
      <c r="CU125" s="920"/>
      <c r="CV125" s="920"/>
      <c r="CW125" s="920"/>
      <c r="CX125" s="920"/>
      <c r="CY125" s="920"/>
      <c r="CZ125" s="920"/>
      <c r="DA125" s="920"/>
      <c r="DB125" s="920"/>
      <c r="DC125" s="920"/>
      <c r="DD125" s="920"/>
      <c r="DE125" s="920"/>
      <c r="DF125" s="921"/>
      <c r="DG125" s="957" t="s">
        <v>111</v>
      </c>
      <c r="DH125" s="958"/>
      <c r="DI125" s="958"/>
      <c r="DJ125" s="958"/>
      <c r="DK125" s="958"/>
      <c r="DL125" s="958" t="s">
        <v>111</v>
      </c>
      <c r="DM125" s="958"/>
      <c r="DN125" s="958"/>
      <c r="DO125" s="958"/>
      <c r="DP125" s="958"/>
      <c r="DQ125" s="958" t="s">
        <v>111</v>
      </c>
      <c r="DR125" s="958"/>
      <c r="DS125" s="958"/>
      <c r="DT125" s="958"/>
      <c r="DU125" s="958"/>
      <c r="DV125" s="959" t="s">
        <v>111</v>
      </c>
      <c r="DW125" s="959"/>
      <c r="DX125" s="959"/>
      <c r="DY125" s="959"/>
      <c r="DZ125" s="960"/>
    </row>
    <row r="126" spans="1:130" s="199" customFormat="1" ht="26.25" customHeight="1" thickBot="1" x14ac:dyDescent="0.2">
      <c r="A126" s="1090"/>
      <c r="B126" s="977"/>
      <c r="C126" s="947" t="s">
        <v>429</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111</v>
      </c>
      <c r="AB126" s="990"/>
      <c r="AC126" s="990"/>
      <c r="AD126" s="990"/>
      <c r="AE126" s="991"/>
      <c r="AF126" s="992" t="s">
        <v>111</v>
      </c>
      <c r="AG126" s="990"/>
      <c r="AH126" s="990"/>
      <c r="AI126" s="990"/>
      <c r="AJ126" s="991"/>
      <c r="AK126" s="992" t="s">
        <v>111</v>
      </c>
      <c r="AL126" s="990"/>
      <c r="AM126" s="990"/>
      <c r="AN126" s="990"/>
      <c r="AO126" s="991"/>
      <c r="AP126" s="993" t="s">
        <v>111</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441</v>
      </c>
      <c r="CQ126" s="981"/>
      <c r="CR126" s="981"/>
      <c r="CS126" s="981"/>
      <c r="CT126" s="981"/>
      <c r="CU126" s="981"/>
      <c r="CV126" s="981"/>
      <c r="CW126" s="981"/>
      <c r="CX126" s="981"/>
      <c r="CY126" s="981"/>
      <c r="CZ126" s="981"/>
      <c r="DA126" s="981"/>
      <c r="DB126" s="981"/>
      <c r="DC126" s="981"/>
      <c r="DD126" s="981"/>
      <c r="DE126" s="981"/>
      <c r="DF126" s="982"/>
      <c r="DG126" s="950" t="s">
        <v>111</v>
      </c>
      <c r="DH126" s="951"/>
      <c r="DI126" s="951"/>
      <c r="DJ126" s="951"/>
      <c r="DK126" s="951"/>
      <c r="DL126" s="951" t="s">
        <v>111</v>
      </c>
      <c r="DM126" s="951"/>
      <c r="DN126" s="951"/>
      <c r="DO126" s="951"/>
      <c r="DP126" s="951"/>
      <c r="DQ126" s="951" t="s">
        <v>111</v>
      </c>
      <c r="DR126" s="951"/>
      <c r="DS126" s="951"/>
      <c r="DT126" s="951"/>
      <c r="DU126" s="951"/>
      <c r="DV126" s="952" t="s">
        <v>111</v>
      </c>
      <c r="DW126" s="952"/>
      <c r="DX126" s="952"/>
      <c r="DY126" s="952"/>
      <c r="DZ126" s="953"/>
    </row>
    <row r="127" spans="1:130" s="199" customFormat="1" ht="26.25" customHeight="1" x14ac:dyDescent="0.15">
      <c r="A127" s="1091"/>
      <c r="B127" s="979"/>
      <c r="C127" s="1033" t="s">
        <v>442</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2961</v>
      </c>
      <c r="AB127" s="990"/>
      <c r="AC127" s="990"/>
      <c r="AD127" s="990"/>
      <c r="AE127" s="991"/>
      <c r="AF127" s="992">
        <v>2619</v>
      </c>
      <c r="AG127" s="990"/>
      <c r="AH127" s="990"/>
      <c r="AI127" s="990"/>
      <c r="AJ127" s="991"/>
      <c r="AK127" s="992">
        <v>2140</v>
      </c>
      <c r="AL127" s="990"/>
      <c r="AM127" s="990"/>
      <c r="AN127" s="990"/>
      <c r="AO127" s="991"/>
      <c r="AP127" s="993">
        <v>0.1</v>
      </c>
      <c r="AQ127" s="994"/>
      <c r="AR127" s="994"/>
      <c r="AS127" s="994"/>
      <c r="AT127" s="995"/>
      <c r="AU127" s="235"/>
      <c r="AV127" s="235"/>
      <c r="AW127" s="235"/>
      <c r="AX127" s="1063" t="s">
        <v>443</v>
      </c>
      <c r="AY127" s="1064"/>
      <c r="AZ127" s="1064"/>
      <c r="BA127" s="1064"/>
      <c r="BB127" s="1064"/>
      <c r="BC127" s="1064"/>
      <c r="BD127" s="1064"/>
      <c r="BE127" s="1065"/>
      <c r="BF127" s="1066" t="s">
        <v>444</v>
      </c>
      <c r="BG127" s="1064"/>
      <c r="BH127" s="1064"/>
      <c r="BI127" s="1064"/>
      <c r="BJ127" s="1064"/>
      <c r="BK127" s="1064"/>
      <c r="BL127" s="1065"/>
      <c r="BM127" s="1066" t="s">
        <v>445</v>
      </c>
      <c r="BN127" s="1064"/>
      <c r="BO127" s="1064"/>
      <c r="BP127" s="1064"/>
      <c r="BQ127" s="1064"/>
      <c r="BR127" s="1064"/>
      <c r="BS127" s="1065"/>
      <c r="BT127" s="1066" t="s">
        <v>446</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447</v>
      </c>
      <c r="CQ127" s="981"/>
      <c r="CR127" s="981"/>
      <c r="CS127" s="981"/>
      <c r="CT127" s="981"/>
      <c r="CU127" s="981"/>
      <c r="CV127" s="981"/>
      <c r="CW127" s="981"/>
      <c r="CX127" s="981"/>
      <c r="CY127" s="981"/>
      <c r="CZ127" s="981"/>
      <c r="DA127" s="981"/>
      <c r="DB127" s="981"/>
      <c r="DC127" s="981"/>
      <c r="DD127" s="981"/>
      <c r="DE127" s="981"/>
      <c r="DF127" s="982"/>
      <c r="DG127" s="950" t="s">
        <v>111</v>
      </c>
      <c r="DH127" s="951"/>
      <c r="DI127" s="951"/>
      <c r="DJ127" s="951"/>
      <c r="DK127" s="951"/>
      <c r="DL127" s="951" t="s">
        <v>111</v>
      </c>
      <c r="DM127" s="951"/>
      <c r="DN127" s="951"/>
      <c r="DO127" s="951"/>
      <c r="DP127" s="951"/>
      <c r="DQ127" s="951" t="s">
        <v>111</v>
      </c>
      <c r="DR127" s="951"/>
      <c r="DS127" s="951"/>
      <c r="DT127" s="951"/>
      <c r="DU127" s="951"/>
      <c r="DV127" s="952" t="s">
        <v>111</v>
      </c>
      <c r="DW127" s="952"/>
      <c r="DX127" s="952"/>
      <c r="DY127" s="952"/>
      <c r="DZ127" s="953"/>
    </row>
    <row r="128" spans="1:130" s="199" customFormat="1" ht="26.25" customHeight="1" thickBot="1" x14ac:dyDescent="0.2">
      <c r="A128" s="1074" t="s">
        <v>448</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449</v>
      </c>
      <c r="X128" s="1076"/>
      <c r="Y128" s="1076"/>
      <c r="Z128" s="1077"/>
      <c r="AA128" s="1078">
        <v>75691</v>
      </c>
      <c r="AB128" s="1079"/>
      <c r="AC128" s="1079"/>
      <c r="AD128" s="1079"/>
      <c r="AE128" s="1080"/>
      <c r="AF128" s="1081">
        <v>69003</v>
      </c>
      <c r="AG128" s="1079"/>
      <c r="AH128" s="1079"/>
      <c r="AI128" s="1079"/>
      <c r="AJ128" s="1080"/>
      <c r="AK128" s="1081">
        <v>65302</v>
      </c>
      <c r="AL128" s="1079"/>
      <c r="AM128" s="1079"/>
      <c r="AN128" s="1079"/>
      <c r="AO128" s="1080"/>
      <c r="AP128" s="1082"/>
      <c r="AQ128" s="1083"/>
      <c r="AR128" s="1083"/>
      <c r="AS128" s="1083"/>
      <c r="AT128" s="1084"/>
      <c r="AU128" s="235"/>
      <c r="AV128" s="235"/>
      <c r="AW128" s="235"/>
      <c r="AX128" s="919" t="s">
        <v>450</v>
      </c>
      <c r="AY128" s="920"/>
      <c r="AZ128" s="920"/>
      <c r="BA128" s="920"/>
      <c r="BB128" s="920"/>
      <c r="BC128" s="920"/>
      <c r="BD128" s="920"/>
      <c r="BE128" s="921"/>
      <c r="BF128" s="1085" t="s">
        <v>111</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451</v>
      </c>
      <c r="CQ128" s="1068"/>
      <c r="CR128" s="1068"/>
      <c r="CS128" s="1068"/>
      <c r="CT128" s="1068"/>
      <c r="CU128" s="1068"/>
      <c r="CV128" s="1068"/>
      <c r="CW128" s="1068"/>
      <c r="CX128" s="1068"/>
      <c r="CY128" s="1068"/>
      <c r="CZ128" s="1068"/>
      <c r="DA128" s="1068"/>
      <c r="DB128" s="1068"/>
      <c r="DC128" s="1068"/>
      <c r="DD128" s="1068"/>
      <c r="DE128" s="1068"/>
      <c r="DF128" s="1069"/>
      <c r="DG128" s="1070" t="s">
        <v>111</v>
      </c>
      <c r="DH128" s="1071"/>
      <c r="DI128" s="1071"/>
      <c r="DJ128" s="1071"/>
      <c r="DK128" s="1071"/>
      <c r="DL128" s="1071" t="s">
        <v>111</v>
      </c>
      <c r="DM128" s="1071"/>
      <c r="DN128" s="1071"/>
      <c r="DO128" s="1071"/>
      <c r="DP128" s="1071"/>
      <c r="DQ128" s="1071" t="s">
        <v>111</v>
      </c>
      <c r="DR128" s="1071"/>
      <c r="DS128" s="1071"/>
      <c r="DT128" s="1071"/>
      <c r="DU128" s="1071"/>
      <c r="DV128" s="1072" t="s">
        <v>111</v>
      </c>
      <c r="DW128" s="1072"/>
      <c r="DX128" s="1072"/>
      <c r="DY128" s="1072"/>
      <c r="DZ128" s="1073"/>
    </row>
    <row r="129" spans="1:131" s="199" customFormat="1" ht="26.25" customHeight="1" x14ac:dyDescent="0.15">
      <c r="A129" s="961" t="s">
        <v>91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452</v>
      </c>
      <c r="X129" s="1105"/>
      <c r="Y129" s="1105"/>
      <c r="Z129" s="1106"/>
      <c r="AA129" s="989">
        <v>3431911</v>
      </c>
      <c r="AB129" s="990"/>
      <c r="AC129" s="990"/>
      <c r="AD129" s="990"/>
      <c r="AE129" s="991"/>
      <c r="AF129" s="992">
        <v>3695303</v>
      </c>
      <c r="AG129" s="990"/>
      <c r="AH129" s="990"/>
      <c r="AI129" s="990"/>
      <c r="AJ129" s="991"/>
      <c r="AK129" s="992">
        <v>3783369</v>
      </c>
      <c r="AL129" s="990"/>
      <c r="AM129" s="990"/>
      <c r="AN129" s="990"/>
      <c r="AO129" s="991"/>
      <c r="AP129" s="1107"/>
      <c r="AQ129" s="1108"/>
      <c r="AR129" s="1108"/>
      <c r="AS129" s="1108"/>
      <c r="AT129" s="1109"/>
      <c r="AU129" s="237"/>
      <c r="AV129" s="237"/>
      <c r="AW129" s="237"/>
      <c r="AX129" s="1098" t="s">
        <v>453</v>
      </c>
      <c r="AY129" s="981"/>
      <c r="AZ129" s="981"/>
      <c r="BA129" s="981"/>
      <c r="BB129" s="981"/>
      <c r="BC129" s="981"/>
      <c r="BD129" s="981"/>
      <c r="BE129" s="982"/>
      <c r="BF129" s="1099" t="s">
        <v>111</v>
      </c>
      <c r="BG129" s="1100"/>
      <c r="BH129" s="1100"/>
      <c r="BI129" s="1100"/>
      <c r="BJ129" s="1100"/>
      <c r="BK129" s="1100"/>
      <c r="BL129" s="1101"/>
      <c r="BM129" s="1099">
        <v>20</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454</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455</v>
      </c>
      <c r="X130" s="1105"/>
      <c r="Y130" s="1105"/>
      <c r="Z130" s="1106"/>
      <c r="AA130" s="989">
        <v>540904</v>
      </c>
      <c r="AB130" s="990"/>
      <c r="AC130" s="990"/>
      <c r="AD130" s="990"/>
      <c r="AE130" s="991"/>
      <c r="AF130" s="992">
        <v>735888</v>
      </c>
      <c r="AG130" s="990"/>
      <c r="AH130" s="990"/>
      <c r="AI130" s="990"/>
      <c r="AJ130" s="991"/>
      <c r="AK130" s="992">
        <v>793456</v>
      </c>
      <c r="AL130" s="990"/>
      <c r="AM130" s="990"/>
      <c r="AN130" s="990"/>
      <c r="AO130" s="991"/>
      <c r="AP130" s="1107"/>
      <c r="AQ130" s="1108"/>
      <c r="AR130" s="1108"/>
      <c r="AS130" s="1108"/>
      <c r="AT130" s="1109"/>
      <c r="AU130" s="237"/>
      <c r="AV130" s="237"/>
      <c r="AW130" s="237"/>
      <c r="AX130" s="1098" t="s">
        <v>456</v>
      </c>
      <c r="AY130" s="981"/>
      <c r="AZ130" s="981"/>
      <c r="BA130" s="981"/>
      <c r="BB130" s="981"/>
      <c r="BC130" s="981"/>
      <c r="BD130" s="981"/>
      <c r="BE130" s="982"/>
      <c r="BF130" s="1135">
        <v>9.8000000000000007</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457</v>
      </c>
      <c r="X131" s="1143"/>
      <c r="Y131" s="1143"/>
      <c r="Z131" s="1144"/>
      <c r="AA131" s="1036">
        <v>2891007</v>
      </c>
      <c r="AB131" s="1015"/>
      <c r="AC131" s="1015"/>
      <c r="AD131" s="1015"/>
      <c r="AE131" s="1016"/>
      <c r="AF131" s="1014">
        <v>2959415</v>
      </c>
      <c r="AG131" s="1015"/>
      <c r="AH131" s="1015"/>
      <c r="AI131" s="1015"/>
      <c r="AJ131" s="1016"/>
      <c r="AK131" s="1014">
        <v>2989913</v>
      </c>
      <c r="AL131" s="1015"/>
      <c r="AM131" s="1015"/>
      <c r="AN131" s="1015"/>
      <c r="AO131" s="1016"/>
      <c r="AP131" s="1145"/>
      <c r="AQ131" s="1146"/>
      <c r="AR131" s="1146"/>
      <c r="AS131" s="1146"/>
      <c r="AT131" s="1147"/>
      <c r="AU131" s="237"/>
      <c r="AV131" s="237"/>
      <c r="AW131" s="237"/>
      <c r="AX131" s="1117" t="s">
        <v>458</v>
      </c>
      <c r="AY131" s="1068"/>
      <c r="AZ131" s="1068"/>
      <c r="BA131" s="1068"/>
      <c r="BB131" s="1068"/>
      <c r="BC131" s="1068"/>
      <c r="BD131" s="1068"/>
      <c r="BE131" s="1069"/>
      <c r="BF131" s="1118">
        <v>81.5</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459</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460</v>
      </c>
      <c r="W132" s="1128"/>
      <c r="X132" s="1128"/>
      <c r="Y132" s="1128"/>
      <c r="Z132" s="1129"/>
      <c r="AA132" s="1130">
        <v>8.2031624270000005</v>
      </c>
      <c r="AB132" s="1131"/>
      <c r="AC132" s="1131"/>
      <c r="AD132" s="1131"/>
      <c r="AE132" s="1132"/>
      <c r="AF132" s="1133">
        <v>7.3135400070000003</v>
      </c>
      <c r="AG132" s="1131"/>
      <c r="AH132" s="1131"/>
      <c r="AI132" s="1131"/>
      <c r="AJ132" s="1132"/>
      <c r="AK132" s="1133">
        <v>14.07954011</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461</v>
      </c>
      <c r="W133" s="1111"/>
      <c r="X133" s="1111"/>
      <c r="Y133" s="1111"/>
      <c r="Z133" s="1112"/>
      <c r="AA133" s="1113">
        <v>9.8000000000000007</v>
      </c>
      <c r="AB133" s="1114"/>
      <c r="AC133" s="1114"/>
      <c r="AD133" s="1114"/>
      <c r="AE133" s="1115"/>
      <c r="AF133" s="1113">
        <v>8.6</v>
      </c>
      <c r="AG133" s="1114"/>
      <c r="AH133" s="1114"/>
      <c r="AI133" s="1114"/>
      <c r="AJ133" s="1115"/>
      <c r="AK133" s="1113">
        <v>9.8000000000000007</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 zoomScale="70" zoomScaleNormal="85" zoomScaleSheetLayoutView="70" workbookViewId="0">
      <selection activeCell="AH76" sqref="AH76"/>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T49" zoomScale="85" zoomScaleNormal="85" zoomScaleSheetLayoutView="55" workbookViewId="0">
      <selection activeCell="AH24" sqref="AH24"/>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462</v>
      </c>
      <c r="B5" s="248"/>
      <c r="C5" s="248"/>
      <c r="D5" s="248"/>
      <c r="E5" s="248"/>
      <c r="F5" s="248"/>
      <c r="G5" s="248"/>
      <c r="H5" s="248"/>
      <c r="I5" s="248"/>
      <c r="J5" s="248"/>
      <c r="K5" s="248"/>
      <c r="L5" s="248"/>
      <c r="M5" s="248"/>
      <c r="N5" s="248"/>
      <c r="O5" s="249"/>
    </row>
    <row r="6" spans="1:16" x14ac:dyDescent="0.15">
      <c r="A6" s="250"/>
      <c r="B6" s="246"/>
      <c r="C6" s="246"/>
      <c r="D6" s="246"/>
      <c r="E6" s="246"/>
      <c r="F6" s="246"/>
      <c r="G6" s="251" t="s">
        <v>463</v>
      </c>
      <c r="H6" s="251"/>
      <c r="I6" s="251"/>
      <c r="J6" s="251"/>
      <c r="K6" s="246"/>
      <c r="L6" s="246"/>
      <c r="M6" s="246"/>
      <c r="N6" s="246"/>
    </row>
    <row r="7" spans="1:16" x14ac:dyDescent="0.15">
      <c r="A7" s="250"/>
      <c r="B7" s="246"/>
      <c r="C7" s="246"/>
      <c r="D7" s="246"/>
      <c r="E7" s="246"/>
      <c r="F7" s="246"/>
      <c r="G7" s="253"/>
      <c r="H7" s="254"/>
      <c r="I7" s="254"/>
      <c r="J7" s="255"/>
      <c r="K7" s="1151" t="s">
        <v>464</v>
      </c>
      <c r="L7" s="256"/>
      <c r="M7" s="257" t="s">
        <v>465</v>
      </c>
      <c r="N7" s="258"/>
    </row>
    <row r="8" spans="1:16" x14ac:dyDescent="0.15">
      <c r="A8" s="250"/>
      <c r="B8" s="246"/>
      <c r="C8" s="246"/>
      <c r="D8" s="246"/>
      <c r="E8" s="246"/>
      <c r="F8" s="246"/>
      <c r="G8" s="259"/>
      <c r="H8" s="260"/>
      <c r="I8" s="260"/>
      <c r="J8" s="261"/>
      <c r="K8" s="1152"/>
      <c r="L8" s="262" t="s">
        <v>466</v>
      </c>
      <c r="M8" s="263" t="s">
        <v>467</v>
      </c>
      <c r="N8" s="264" t="s">
        <v>468</v>
      </c>
    </row>
    <row r="9" spans="1:16" x14ac:dyDescent="0.15">
      <c r="A9" s="250"/>
      <c r="B9" s="246"/>
      <c r="C9" s="246"/>
      <c r="D9" s="246"/>
      <c r="E9" s="246"/>
      <c r="F9" s="246"/>
      <c r="G9" s="1153" t="s">
        <v>469</v>
      </c>
      <c r="H9" s="1154"/>
      <c r="I9" s="1154"/>
      <c r="J9" s="1155"/>
      <c r="K9" s="265">
        <v>762476</v>
      </c>
      <c r="L9" s="266">
        <v>93121</v>
      </c>
      <c r="M9" s="267">
        <v>134601</v>
      </c>
      <c r="N9" s="268">
        <v>-30.8</v>
      </c>
    </row>
    <row r="10" spans="1:16" x14ac:dyDescent="0.15">
      <c r="A10" s="250"/>
      <c r="B10" s="246"/>
      <c r="C10" s="246"/>
      <c r="D10" s="246"/>
      <c r="E10" s="246"/>
      <c r="F10" s="246"/>
      <c r="G10" s="1153" t="s">
        <v>470</v>
      </c>
      <c r="H10" s="1154"/>
      <c r="I10" s="1154"/>
      <c r="J10" s="1155"/>
      <c r="K10" s="269">
        <v>432543</v>
      </c>
      <c r="L10" s="270">
        <v>52826</v>
      </c>
      <c r="M10" s="271">
        <v>15652</v>
      </c>
      <c r="N10" s="272">
        <v>237.5</v>
      </c>
    </row>
    <row r="11" spans="1:16" ht="13.5" customHeight="1" x14ac:dyDescent="0.15">
      <c r="A11" s="250"/>
      <c r="B11" s="246"/>
      <c r="C11" s="246"/>
      <c r="D11" s="246"/>
      <c r="E11" s="246"/>
      <c r="F11" s="246"/>
      <c r="G11" s="1153" t="s">
        <v>471</v>
      </c>
      <c r="H11" s="1154"/>
      <c r="I11" s="1154"/>
      <c r="J11" s="1155"/>
      <c r="K11" s="269">
        <v>140817</v>
      </c>
      <c r="L11" s="270">
        <v>17198</v>
      </c>
      <c r="M11" s="271">
        <v>22688</v>
      </c>
      <c r="N11" s="272">
        <v>-24.2</v>
      </c>
    </row>
    <row r="12" spans="1:16" ht="13.5" customHeight="1" x14ac:dyDescent="0.15">
      <c r="A12" s="250"/>
      <c r="B12" s="246"/>
      <c r="C12" s="246"/>
      <c r="D12" s="246"/>
      <c r="E12" s="246"/>
      <c r="F12" s="246"/>
      <c r="G12" s="1153" t="s">
        <v>472</v>
      </c>
      <c r="H12" s="1154"/>
      <c r="I12" s="1154"/>
      <c r="J12" s="1155"/>
      <c r="K12" s="269" t="s">
        <v>473</v>
      </c>
      <c r="L12" s="270" t="s">
        <v>473</v>
      </c>
      <c r="M12" s="271">
        <v>3308</v>
      </c>
      <c r="N12" s="272" t="s">
        <v>473</v>
      </c>
    </row>
    <row r="13" spans="1:16" ht="13.5" customHeight="1" x14ac:dyDescent="0.15">
      <c r="A13" s="250"/>
      <c r="B13" s="246"/>
      <c r="C13" s="246"/>
      <c r="D13" s="246"/>
      <c r="E13" s="246"/>
      <c r="F13" s="246"/>
      <c r="G13" s="1153" t="s">
        <v>474</v>
      </c>
      <c r="H13" s="1154"/>
      <c r="I13" s="1154"/>
      <c r="J13" s="1155"/>
      <c r="K13" s="269" t="s">
        <v>473</v>
      </c>
      <c r="L13" s="270" t="s">
        <v>473</v>
      </c>
      <c r="M13" s="271">
        <v>1</v>
      </c>
      <c r="N13" s="272" t="s">
        <v>473</v>
      </c>
    </row>
    <row r="14" spans="1:16" ht="13.5" customHeight="1" x14ac:dyDescent="0.15">
      <c r="A14" s="250"/>
      <c r="B14" s="246"/>
      <c r="C14" s="246"/>
      <c r="D14" s="246"/>
      <c r="E14" s="246"/>
      <c r="F14" s="246"/>
      <c r="G14" s="1153" t="s">
        <v>475</v>
      </c>
      <c r="H14" s="1154"/>
      <c r="I14" s="1154"/>
      <c r="J14" s="1155"/>
      <c r="K14" s="269" t="s">
        <v>473</v>
      </c>
      <c r="L14" s="270" t="s">
        <v>473</v>
      </c>
      <c r="M14" s="271">
        <v>6215</v>
      </c>
      <c r="N14" s="272" t="s">
        <v>473</v>
      </c>
    </row>
    <row r="15" spans="1:16" ht="13.5" customHeight="1" x14ac:dyDescent="0.15">
      <c r="A15" s="250"/>
      <c r="B15" s="246"/>
      <c r="C15" s="246"/>
      <c r="D15" s="246"/>
      <c r="E15" s="246"/>
      <c r="F15" s="246"/>
      <c r="G15" s="1153" t="s">
        <v>476</v>
      </c>
      <c r="H15" s="1154"/>
      <c r="I15" s="1154"/>
      <c r="J15" s="1155"/>
      <c r="K15" s="269">
        <v>53280</v>
      </c>
      <c r="L15" s="270">
        <v>6507</v>
      </c>
      <c r="M15" s="271">
        <v>3213</v>
      </c>
      <c r="N15" s="272">
        <v>102.5</v>
      </c>
    </row>
    <row r="16" spans="1:16" x14ac:dyDescent="0.15">
      <c r="A16" s="250"/>
      <c r="B16" s="246"/>
      <c r="C16" s="246"/>
      <c r="D16" s="246"/>
      <c r="E16" s="246"/>
      <c r="F16" s="246"/>
      <c r="G16" s="1156" t="s">
        <v>477</v>
      </c>
      <c r="H16" s="1157"/>
      <c r="I16" s="1157"/>
      <c r="J16" s="1158"/>
      <c r="K16" s="270">
        <v>-105186</v>
      </c>
      <c r="L16" s="270">
        <v>-12846</v>
      </c>
      <c r="M16" s="271">
        <v>-15018</v>
      </c>
      <c r="N16" s="272">
        <v>-14.5</v>
      </c>
    </row>
    <row r="17" spans="1:16" x14ac:dyDescent="0.15">
      <c r="A17" s="250"/>
      <c r="B17" s="246"/>
      <c r="C17" s="246"/>
      <c r="D17" s="246"/>
      <c r="E17" s="246"/>
      <c r="F17" s="246"/>
      <c r="G17" s="1156" t="s">
        <v>171</v>
      </c>
      <c r="H17" s="1157"/>
      <c r="I17" s="1157"/>
      <c r="J17" s="1158"/>
      <c r="K17" s="270">
        <v>1283930</v>
      </c>
      <c r="L17" s="270">
        <v>156806</v>
      </c>
      <c r="M17" s="271">
        <v>170662</v>
      </c>
      <c r="N17" s="272">
        <v>-8.1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478</v>
      </c>
      <c r="H19" s="246"/>
      <c r="I19" s="246"/>
      <c r="J19" s="246"/>
      <c r="K19" s="246"/>
      <c r="L19" s="246"/>
      <c r="M19" s="246"/>
      <c r="N19" s="246"/>
    </row>
    <row r="20" spans="1:16" x14ac:dyDescent="0.15">
      <c r="A20" s="250"/>
      <c r="B20" s="246"/>
      <c r="C20" s="246"/>
      <c r="D20" s="246"/>
      <c r="E20" s="246"/>
      <c r="F20" s="246"/>
      <c r="G20" s="274"/>
      <c r="H20" s="275"/>
      <c r="I20" s="275"/>
      <c r="J20" s="276"/>
      <c r="K20" s="277" t="s">
        <v>479</v>
      </c>
      <c r="L20" s="278" t="s">
        <v>480</v>
      </c>
      <c r="M20" s="279" t="s">
        <v>481</v>
      </c>
      <c r="N20" s="280"/>
    </row>
    <row r="21" spans="1:16" s="286" customFormat="1" x14ac:dyDescent="0.15">
      <c r="A21" s="281"/>
      <c r="B21" s="251"/>
      <c r="C21" s="251"/>
      <c r="D21" s="251"/>
      <c r="E21" s="251"/>
      <c r="F21" s="251"/>
      <c r="G21" s="1148" t="s">
        <v>482</v>
      </c>
      <c r="H21" s="1149"/>
      <c r="I21" s="1149"/>
      <c r="J21" s="1150"/>
      <c r="K21" s="282">
        <v>10.38</v>
      </c>
      <c r="L21" s="283">
        <v>15.35</v>
      </c>
      <c r="M21" s="284">
        <v>-4.97</v>
      </c>
      <c r="N21" s="251"/>
      <c r="O21" s="285"/>
      <c r="P21" s="281"/>
    </row>
    <row r="22" spans="1:16" s="286" customFormat="1" x14ac:dyDescent="0.15">
      <c r="A22" s="281"/>
      <c r="B22" s="251"/>
      <c r="C22" s="251"/>
      <c r="D22" s="251"/>
      <c r="E22" s="251"/>
      <c r="F22" s="251"/>
      <c r="G22" s="1148" t="s">
        <v>483</v>
      </c>
      <c r="H22" s="1149"/>
      <c r="I22" s="1149"/>
      <c r="J22" s="1150"/>
      <c r="K22" s="287">
        <v>99.4</v>
      </c>
      <c r="L22" s="288">
        <v>96.1</v>
      </c>
      <c r="M22" s="289">
        <v>3.3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486</v>
      </c>
      <c r="H29" s="251"/>
      <c r="I29" s="251"/>
      <c r="J29" s="251"/>
      <c r="K29" s="246"/>
      <c r="L29" s="246"/>
      <c r="M29" s="246"/>
      <c r="N29" s="246"/>
      <c r="O29" s="295"/>
    </row>
    <row r="30" spans="1:16" x14ac:dyDescent="0.15">
      <c r="A30" s="250"/>
      <c r="B30" s="246"/>
      <c r="C30" s="246"/>
      <c r="D30" s="246"/>
      <c r="E30" s="246"/>
      <c r="F30" s="246"/>
      <c r="G30" s="253"/>
      <c r="H30" s="254"/>
      <c r="I30" s="254"/>
      <c r="J30" s="255"/>
      <c r="K30" s="1151" t="s">
        <v>464</v>
      </c>
      <c r="L30" s="256"/>
      <c r="M30" s="257" t="s">
        <v>465</v>
      </c>
      <c r="N30" s="258"/>
    </row>
    <row r="31" spans="1:16" x14ac:dyDescent="0.15">
      <c r="A31" s="250"/>
      <c r="B31" s="246"/>
      <c r="C31" s="246"/>
      <c r="D31" s="246"/>
      <c r="E31" s="246"/>
      <c r="F31" s="246"/>
      <c r="G31" s="259"/>
      <c r="H31" s="260"/>
      <c r="I31" s="260"/>
      <c r="J31" s="261"/>
      <c r="K31" s="1152"/>
      <c r="L31" s="262" t="s">
        <v>466</v>
      </c>
      <c r="M31" s="263" t="s">
        <v>467</v>
      </c>
      <c r="N31" s="264" t="s">
        <v>468</v>
      </c>
    </row>
    <row r="32" spans="1:16" ht="27" customHeight="1" x14ac:dyDescent="0.15">
      <c r="A32" s="250"/>
      <c r="B32" s="246"/>
      <c r="C32" s="246"/>
      <c r="D32" s="246"/>
      <c r="E32" s="246"/>
      <c r="F32" s="246"/>
      <c r="G32" s="1164" t="s">
        <v>487</v>
      </c>
      <c r="H32" s="1165"/>
      <c r="I32" s="1165"/>
      <c r="J32" s="1166"/>
      <c r="K32" s="296">
        <v>1212711</v>
      </c>
      <c r="L32" s="296">
        <v>148108</v>
      </c>
      <c r="M32" s="297">
        <v>102910</v>
      </c>
      <c r="N32" s="298">
        <v>43.9</v>
      </c>
    </row>
    <row r="33" spans="1:16" ht="13.5" customHeight="1" x14ac:dyDescent="0.15">
      <c r="A33" s="250"/>
      <c r="B33" s="246"/>
      <c r="C33" s="246"/>
      <c r="D33" s="246"/>
      <c r="E33" s="246"/>
      <c r="F33" s="246"/>
      <c r="G33" s="1164" t="s">
        <v>488</v>
      </c>
      <c r="H33" s="1165"/>
      <c r="I33" s="1165"/>
      <c r="J33" s="1166"/>
      <c r="K33" s="296" t="s">
        <v>473</v>
      </c>
      <c r="L33" s="296" t="s">
        <v>473</v>
      </c>
      <c r="M33" s="297">
        <v>73</v>
      </c>
      <c r="N33" s="298" t="s">
        <v>473</v>
      </c>
    </row>
    <row r="34" spans="1:16" ht="27" customHeight="1" x14ac:dyDescent="0.15">
      <c r="A34" s="250"/>
      <c r="B34" s="246"/>
      <c r="C34" s="246"/>
      <c r="D34" s="246"/>
      <c r="E34" s="246"/>
      <c r="F34" s="246"/>
      <c r="G34" s="1164" t="s">
        <v>489</v>
      </c>
      <c r="H34" s="1165"/>
      <c r="I34" s="1165"/>
      <c r="J34" s="1166"/>
      <c r="K34" s="296" t="s">
        <v>473</v>
      </c>
      <c r="L34" s="296" t="s">
        <v>473</v>
      </c>
      <c r="M34" s="297">
        <v>271</v>
      </c>
      <c r="N34" s="298" t="s">
        <v>473</v>
      </c>
    </row>
    <row r="35" spans="1:16" ht="27" customHeight="1" x14ac:dyDescent="0.15">
      <c r="A35" s="250"/>
      <c r="B35" s="246"/>
      <c r="C35" s="246"/>
      <c r="D35" s="246"/>
      <c r="E35" s="246"/>
      <c r="F35" s="246"/>
      <c r="G35" s="1164" t="s">
        <v>490</v>
      </c>
      <c r="H35" s="1165"/>
      <c r="I35" s="1165"/>
      <c r="J35" s="1166"/>
      <c r="K35" s="296">
        <v>29582</v>
      </c>
      <c r="L35" s="296">
        <v>3613</v>
      </c>
      <c r="M35" s="297">
        <v>22640</v>
      </c>
      <c r="N35" s="298">
        <v>-84</v>
      </c>
    </row>
    <row r="36" spans="1:16" ht="27" customHeight="1" x14ac:dyDescent="0.15">
      <c r="A36" s="250"/>
      <c r="B36" s="246"/>
      <c r="C36" s="246"/>
      <c r="D36" s="246"/>
      <c r="E36" s="246"/>
      <c r="F36" s="246"/>
      <c r="G36" s="1164" t="s">
        <v>491</v>
      </c>
      <c r="H36" s="1165"/>
      <c r="I36" s="1165"/>
      <c r="J36" s="1166"/>
      <c r="K36" s="296">
        <v>34496</v>
      </c>
      <c r="L36" s="296">
        <v>4213</v>
      </c>
      <c r="M36" s="297">
        <v>4886</v>
      </c>
      <c r="N36" s="298">
        <v>-13.8</v>
      </c>
    </row>
    <row r="37" spans="1:16" ht="13.5" customHeight="1" x14ac:dyDescent="0.15">
      <c r="A37" s="250"/>
      <c r="B37" s="246"/>
      <c r="C37" s="246"/>
      <c r="D37" s="246"/>
      <c r="E37" s="246"/>
      <c r="F37" s="246"/>
      <c r="G37" s="1164" t="s">
        <v>492</v>
      </c>
      <c r="H37" s="1165"/>
      <c r="I37" s="1165"/>
      <c r="J37" s="1166"/>
      <c r="K37" s="296">
        <v>2140</v>
      </c>
      <c r="L37" s="296">
        <v>261</v>
      </c>
      <c r="M37" s="297">
        <v>1587</v>
      </c>
      <c r="N37" s="298">
        <v>-83.6</v>
      </c>
    </row>
    <row r="38" spans="1:16" ht="27" customHeight="1" x14ac:dyDescent="0.15">
      <c r="A38" s="250"/>
      <c r="B38" s="246"/>
      <c r="C38" s="246"/>
      <c r="D38" s="246"/>
      <c r="E38" s="246"/>
      <c r="F38" s="246"/>
      <c r="G38" s="1167" t="s">
        <v>493</v>
      </c>
      <c r="H38" s="1168"/>
      <c r="I38" s="1168"/>
      <c r="J38" s="1169"/>
      <c r="K38" s="299">
        <v>795</v>
      </c>
      <c r="L38" s="299">
        <v>97</v>
      </c>
      <c r="M38" s="300">
        <v>17</v>
      </c>
      <c r="N38" s="301">
        <v>470.6</v>
      </c>
      <c r="O38" s="295"/>
    </row>
    <row r="39" spans="1:16" x14ac:dyDescent="0.15">
      <c r="A39" s="250"/>
      <c r="B39" s="246"/>
      <c r="C39" s="246"/>
      <c r="D39" s="246"/>
      <c r="E39" s="246"/>
      <c r="F39" s="246"/>
      <c r="G39" s="1167" t="s">
        <v>494</v>
      </c>
      <c r="H39" s="1168"/>
      <c r="I39" s="1168"/>
      <c r="J39" s="1169"/>
      <c r="K39" s="302">
        <v>-65302</v>
      </c>
      <c r="L39" s="302">
        <v>-7975</v>
      </c>
      <c r="M39" s="303">
        <v>-4567</v>
      </c>
      <c r="N39" s="304">
        <v>74.599999999999994</v>
      </c>
      <c r="O39" s="295"/>
    </row>
    <row r="40" spans="1:16" ht="27" customHeight="1" x14ac:dyDescent="0.15">
      <c r="A40" s="250"/>
      <c r="B40" s="246"/>
      <c r="C40" s="246"/>
      <c r="D40" s="246"/>
      <c r="E40" s="246"/>
      <c r="F40" s="246"/>
      <c r="G40" s="1164" t="s">
        <v>495</v>
      </c>
      <c r="H40" s="1165"/>
      <c r="I40" s="1165"/>
      <c r="J40" s="1166"/>
      <c r="K40" s="302">
        <v>-793456</v>
      </c>
      <c r="L40" s="302">
        <v>-96905</v>
      </c>
      <c r="M40" s="303">
        <v>-91042</v>
      </c>
      <c r="N40" s="304">
        <v>6.4</v>
      </c>
      <c r="O40" s="295"/>
    </row>
    <row r="41" spans="1:16" x14ac:dyDescent="0.15">
      <c r="A41" s="250"/>
      <c r="B41" s="246"/>
      <c r="C41" s="246"/>
      <c r="D41" s="246"/>
      <c r="E41" s="246"/>
      <c r="F41" s="246"/>
      <c r="G41" s="1170" t="s">
        <v>282</v>
      </c>
      <c r="H41" s="1171"/>
      <c r="I41" s="1171"/>
      <c r="J41" s="1172"/>
      <c r="K41" s="296">
        <v>420966</v>
      </c>
      <c r="L41" s="302">
        <v>51413</v>
      </c>
      <c r="M41" s="303">
        <v>36776</v>
      </c>
      <c r="N41" s="304">
        <v>39.799999999999997</v>
      </c>
      <c r="O41" s="295"/>
    </row>
    <row r="42" spans="1:16" x14ac:dyDescent="0.15">
      <c r="A42" s="250"/>
      <c r="B42" s="246"/>
      <c r="C42" s="246"/>
      <c r="D42" s="246"/>
      <c r="E42" s="246"/>
      <c r="F42" s="246"/>
      <c r="G42" s="305" t="s">
        <v>496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498</v>
      </c>
      <c r="H48" s="310"/>
      <c r="I48" s="310"/>
      <c r="J48" s="310"/>
      <c r="K48" s="310"/>
      <c r="L48" s="310"/>
      <c r="M48" s="311"/>
      <c r="N48" s="310"/>
    </row>
    <row r="49" spans="1:14" ht="13.5" customHeight="1" x14ac:dyDescent="0.15">
      <c r="A49" s="250"/>
      <c r="B49" s="246"/>
      <c r="C49" s="246"/>
      <c r="D49" s="246"/>
      <c r="E49" s="246"/>
      <c r="F49" s="246"/>
      <c r="G49" s="312"/>
      <c r="H49" s="313"/>
      <c r="I49" s="1159" t="s">
        <v>464</v>
      </c>
      <c r="J49" s="1161" t="s">
        <v>499</v>
      </c>
      <c r="K49" s="1162"/>
      <c r="L49" s="1162"/>
      <c r="M49" s="1162"/>
      <c r="N49" s="1163"/>
    </row>
    <row r="50" spans="1:14" x14ac:dyDescent="0.15">
      <c r="A50" s="250"/>
      <c r="B50" s="246"/>
      <c r="C50" s="246"/>
      <c r="D50" s="246"/>
      <c r="E50" s="246"/>
      <c r="F50" s="246"/>
      <c r="G50" s="314"/>
      <c r="H50" s="315"/>
      <c r="I50" s="1160"/>
      <c r="J50" s="316" t="s">
        <v>500</v>
      </c>
      <c r="K50" s="317" t="s">
        <v>501</v>
      </c>
      <c r="L50" s="318" t="s">
        <v>502</v>
      </c>
      <c r="M50" s="319" t="s">
        <v>503</v>
      </c>
      <c r="N50" s="320" t="s">
        <v>504</v>
      </c>
    </row>
    <row r="51" spans="1:14" x14ac:dyDescent="0.15">
      <c r="A51" s="250"/>
      <c r="B51" s="246"/>
      <c r="C51" s="246"/>
      <c r="D51" s="246"/>
      <c r="E51" s="246"/>
      <c r="F51" s="246"/>
      <c r="G51" s="312" t="s">
        <v>505</v>
      </c>
      <c r="H51" s="313"/>
      <c r="I51" s="321">
        <v>2801507</v>
      </c>
      <c r="J51" s="322">
        <v>353860</v>
      </c>
      <c r="K51" s="323">
        <v>138.6</v>
      </c>
      <c r="L51" s="324">
        <v>146641</v>
      </c>
      <c r="M51" s="325">
        <v>0.3</v>
      </c>
      <c r="N51" s="326">
        <v>138.30000000000001</v>
      </c>
    </row>
    <row r="52" spans="1:14" x14ac:dyDescent="0.15">
      <c r="A52" s="250"/>
      <c r="B52" s="246"/>
      <c r="C52" s="246"/>
      <c r="D52" s="246"/>
      <c r="E52" s="246"/>
      <c r="F52" s="246"/>
      <c r="G52" s="327"/>
      <c r="H52" s="328" t="s">
        <v>506</v>
      </c>
      <c r="I52" s="329">
        <v>429037</v>
      </c>
      <c r="J52" s="330">
        <v>54192</v>
      </c>
      <c r="K52" s="331">
        <v>52.2</v>
      </c>
      <c r="L52" s="332">
        <v>68142</v>
      </c>
      <c r="M52" s="333">
        <v>-9.6999999999999993</v>
      </c>
      <c r="N52" s="334">
        <v>61.9</v>
      </c>
    </row>
    <row r="53" spans="1:14" x14ac:dyDescent="0.15">
      <c r="A53" s="250"/>
      <c r="B53" s="246"/>
      <c r="C53" s="246"/>
      <c r="D53" s="246"/>
      <c r="E53" s="246"/>
      <c r="F53" s="246"/>
      <c r="G53" s="312" t="s">
        <v>507</v>
      </c>
      <c r="H53" s="313"/>
      <c r="I53" s="321">
        <v>4665544</v>
      </c>
      <c r="J53" s="322">
        <v>587009</v>
      </c>
      <c r="K53" s="323">
        <v>65.900000000000006</v>
      </c>
      <c r="L53" s="324">
        <v>174587</v>
      </c>
      <c r="M53" s="325">
        <v>19.100000000000001</v>
      </c>
      <c r="N53" s="326">
        <v>46.8</v>
      </c>
    </row>
    <row r="54" spans="1:14" x14ac:dyDescent="0.15">
      <c r="A54" s="250"/>
      <c r="B54" s="246"/>
      <c r="C54" s="246"/>
      <c r="D54" s="246"/>
      <c r="E54" s="246"/>
      <c r="F54" s="246"/>
      <c r="G54" s="327"/>
      <c r="H54" s="328" t="s">
        <v>506</v>
      </c>
      <c r="I54" s="329">
        <v>1020174</v>
      </c>
      <c r="J54" s="330">
        <v>128356</v>
      </c>
      <c r="K54" s="331">
        <v>136.9</v>
      </c>
      <c r="L54" s="332">
        <v>79695</v>
      </c>
      <c r="M54" s="333">
        <v>17</v>
      </c>
      <c r="N54" s="334">
        <v>119.9</v>
      </c>
    </row>
    <row r="55" spans="1:14" x14ac:dyDescent="0.15">
      <c r="A55" s="250"/>
      <c r="B55" s="246"/>
      <c r="C55" s="246"/>
      <c r="D55" s="246"/>
      <c r="E55" s="246"/>
      <c r="F55" s="246"/>
      <c r="G55" s="312" t="s">
        <v>508</v>
      </c>
      <c r="H55" s="313"/>
      <c r="I55" s="321">
        <v>3306758</v>
      </c>
      <c r="J55" s="322">
        <v>413655</v>
      </c>
      <c r="K55" s="323">
        <v>-29.5</v>
      </c>
      <c r="L55" s="324">
        <v>175675</v>
      </c>
      <c r="M55" s="325">
        <v>0.6</v>
      </c>
      <c r="N55" s="326">
        <v>-30.1</v>
      </c>
    </row>
    <row r="56" spans="1:14" x14ac:dyDescent="0.15">
      <c r="A56" s="250"/>
      <c r="B56" s="246"/>
      <c r="C56" s="246"/>
      <c r="D56" s="246"/>
      <c r="E56" s="246"/>
      <c r="F56" s="246"/>
      <c r="G56" s="327"/>
      <c r="H56" s="328" t="s">
        <v>506</v>
      </c>
      <c r="I56" s="329">
        <v>1781371</v>
      </c>
      <c r="J56" s="330">
        <v>222839</v>
      </c>
      <c r="K56" s="331">
        <v>73.599999999999994</v>
      </c>
      <c r="L56" s="332">
        <v>87698</v>
      </c>
      <c r="M56" s="333">
        <v>10</v>
      </c>
      <c r="N56" s="334">
        <v>63.6</v>
      </c>
    </row>
    <row r="57" spans="1:14" x14ac:dyDescent="0.15">
      <c r="A57" s="250"/>
      <c r="B57" s="246"/>
      <c r="C57" s="246"/>
      <c r="D57" s="246"/>
      <c r="E57" s="246"/>
      <c r="F57" s="246"/>
      <c r="G57" s="312" t="s">
        <v>509</v>
      </c>
      <c r="H57" s="313"/>
      <c r="I57" s="321">
        <v>1764195</v>
      </c>
      <c r="J57" s="322">
        <v>217667</v>
      </c>
      <c r="K57" s="323">
        <v>-47.4</v>
      </c>
      <c r="L57" s="324">
        <v>162193</v>
      </c>
      <c r="M57" s="325">
        <v>-7.7</v>
      </c>
      <c r="N57" s="326">
        <v>-39.700000000000003</v>
      </c>
    </row>
    <row r="58" spans="1:14" x14ac:dyDescent="0.15">
      <c r="A58" s="250"/>
      <c r="B58" s="246"/>
      <c r="C58" s="246"/>
      <c r="D58" s="246"/>
      <c r="E58" s="246"/>
      <c r="F58" s="246"/>
      <c r="G58" s="327"/>
      <c r="H58" s="328" t="s">
        <v>506</v>
      </c>
      <c r="I58" s="329">
        <v>1095659</v>
      </c>
      <c r="J58" s="330">
        <v>135183</v>
      </c>
      <c r="K58" s="331">
        <v>-39.299999999999997</v>
      </c>
      <c r="L58" s="332">
        <v>79985</v>
      </c>
      <c r="M58" s="333">
        <v>-8.8000000000000007</v>
      </c>
      <c r="N58" s="334">
        <v>-30.5</v>
      </c>
    </row>
    <row r="59" spans="1:14" x14ac:dyDescent="0.15">
      <c r="A59" s="250"/>
      <c r="B59" s="246"/>
      <c r="C59" s="246"/>
      <c r="D59" s="246"/>
      <c r="E59" s="246"/>
      <c r="F59" s="246"/>
      <c r="G59" s="312" t="s">
        <v>510</v>
      </c>
      <c r="H59" s="313"/>
      <c r="I59" s="321">
        <v>1839079</v>
      </c>
      <c r="J59" s="322">
        <v>224607</v>
      </c>
      <c r="K59" s="323">
        <v>3.2</v>
      </c>
      <c r="L59" s="324">
        <v>168868</v>
      </c>
      <c r="M59" s="325">
        <v>4.0999999999999996</v>
      </c>
      <c r="N59" s="326">
        <v>-0.9</v>
      </c>
    </row>
    <row r="60" spans="1:14" x14ac:dyDescent="0.15">
      <c r="A60" s="250"/>
      <c r="B60" s="246"/>
      <c r="C60" s="246"/>
      <c r="D60" s="246"/>
      <c r="E60" s="246"/>
      <c r="F60" s="246"/>
      <c r="G60" s="327"/>
      <c r="H60" s="328" t="s">
        <v>506</v>
      </c>
      <c r="I60" s="335">
        <v>1297505</v>
      </c>
      <c r="J60" s="330">
        <v>158464</v>
      </c>
      <c r="K60" s="331">
        <v>17.2</v>
      </c>
      <c r="L60" s="332">
        <v>79360</v>
      </c>
      <c r="M60" s="333">
        <v>-0.8</v>
      </c>
      <c r="N60" s="334">
        <v>18</v>
      </c>
    </row>
    <row r="61" spans="1:14" x14ac:dyDescent="0.15">
      <c r="A61" s="250"/>
      <c r="B61" s="246"/>
      <c r="C61" s="246"/>
      <c r="D61" s="246"/>
      <c r="E61" s="246"/>
      <c r="F61" s="246"/>
      <c r="G61" s="312" t="s">
        <v>511</v>
      </c>
      <c r="H61" s="336"/>
      <c r="I61" s="337">
        <v>2875417</v>
      </c>
      <c r="J61" s="338">
        <v>359360</v>
      </c>
      <c r="K61" s="339">
        <v>26.2</v>
      </c>
      <c r="L61" s="340">
        <v>165593</v>
      </c>
      <c r="M61" s="341">
        <v>3.3</v>
      </c>
      <c r="N61" s="326">
        <v>22.9</v>
      </c>
    </row>
    <row r="62" spans="1:14" x14ac:dyDescent="0.15">
      <c r="A62" s="250"/>
      <c r="B62" s="246"/>
      <c r="C62" s="246"/>
      <c r="D62" s="246"/>
      <c r="E62" s="246"/>
      <c r="F62" s="246"/>
      <c r="G62" s="327"/>
      <c r="H62" s="328" t="s">
        <v>506</v>
      </c>
      <c r="I62" s="329">
        <v>1124749</v>
      </c>
      <c r="J62" s="330">
        <v>139807</v>
      </c>
      <c r="K62" s="331">
        <v>48.1</v>
      </c>
      <c r="L62" s="332">
        <v>78976</v>
      </c>
      <c r="M62" s="333">
        <v>1.5</v>
      </c>
      <c r="N62" s="334">
        <v>46.6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70" zoomScaleNormal="70" zoomScaleSheetLayoutView="55" workbookViewId="0">
      <selection activeCell="A107" sqref="A10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85" zoomScaleNormal="85" zoomScaleSheetLayoutView="55" workbookViewId="0">
      <selection activeCell="AE92" sqref="AE9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0" zoomScaleNormal="70" zoomScaleSheetLayoutView="100" workbookViewId="0">
      <selection activeCell="O44" sqref="O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73" t="s">
        <v>3</v>
      </c>
      <c r="D47" s="1173"/>
      <c r="E47" s="1174"/>
      <c r="F47" s="11">
        <v>9.18</v>
      </c>
      <c r="G47" s="12">
        <v>9.51</v>
      </c>
      <c r="H47" s="12">
        <v>7.88</v>
      </c>
      <c r="I47" s="12">
        <v>8.5299999999999994</v>
      </c>
      <c r="J47" s="13">
        <v>6.97</v>
      </c>
    </row>
    <row r="48" spans="2:10" ht="57.75" customHeight="1" x14ac:dyDescent="0.15">
      <c r="B48" s="14"/>
      <c r="C48" s="1175" t="s">
        <v>4</v>
      </c>
      <c r="D48" s="1175"/>
      <c r="E48" s="1176"/>
      <c r="F48" s="15">
        <v>4.87</v>
      </c>
      <c r="G48" s="16">
        <v>2.7</v>
      </c>
      <c r="H48" s="16">
        <v>3.42</v>
      </c>
      <c r="I48" s="16">
        <v>3.75</v>
      </c>
      <c r="J48" s="17">
        <v>4.51</v>
      </c>
    </row>
    <row r="49" spans="2:10" ht="57.75" customHeight="1" thickBot="1" x14ac:dyDescent="0.2">
      <c r="B49" s="18"/>
      <c r="C49" s="1177" t="s">
        <v>5</v>
      </c>
      <c r="D49" s="1177"/>
      <c r="E49" s="1178"/>
      <c r="F49" s="19">
        <v>1.99</v>
      </c>
      <c r="G49" s="20" t="s">
        <v>518</v>
      </c>
      <c r="H49" s="20" t="s">
        <v>519</v>
      </c>
      <c r="I49" s="20">
        <v>1.78</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2018-02-21T02:02:47Z</cp:lastPrinted>
  <dcterms:created xsi:type="dcterms:W3CDTF">2018-01-24T03:20:11Z</dcterms:created>
  <dcterms:modified xsi:type="dcterms:W3CDTF">2018-11-05T00:50:24Z</dcterms:modified>
  <cp:category/>
</cp:coreProperties>
</file>