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ile-sv\kikaku\05.財政係\R02財政係\財政状況調\R2-09-25平成30年度財政状況資料集の作成について（２回目）\"/>
    </mc:Choice>
  </mc:AlternateContent>
  <xr:revisionPtr revIDLastSave="0" documentId="13_ncr:1_{C94972BF-2E43-406F-954C-40CB5212D6FD}" xr6:coauthVersionLast="45" xr6:coauthVersionMax="45"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<sst xmlns="http://schemas.openxmlformats.org/spreadsheetml/2006/main" count="1127" uniqueCount="617">
  <si>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</si>
  <si>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</si>
  <si>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</si>
  <si>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</si>
  <si>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</si>
  <si>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</si>
  <si>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</si>
  <si>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</si>
  <si>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</si>
  <si>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</si>
  <si>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</si>
  <si>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</si>
  <si>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</si>
  <si>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</si>
  <si>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</si>
  <si>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</si>
  <si>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</si>
  <si>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</si>
  <si>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</si>
  <si>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</si>
  <si>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</si>
  <si>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</si>
  <si>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</si>
  <si>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</si>
  <si>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</si>
  <si>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</si>
  <si>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</si>
  <si>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</si>
  <si>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</si>
  <si>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</si>
  <si>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</si>
  <si>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</si>
  <si>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</si>
  <si>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</si>
  <si>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</si>
  <si>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</si>
  <si>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</si>
  <si>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</si>
  <si>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</si>
  <si>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</si>
  <si>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</si>
  <si>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</si>
  <si>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</si>
  <si>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</si>
  <si>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</si>
  <si>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</si>
  <si>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</si>
  <si>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</si>
  <si>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</si>
  <si>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</si>
  <si>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</si>
  <si>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</si>
  <si>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</si>
  <si>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</si>
  <si>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</si>
  <si>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</si>
  <si>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</si>
  <si>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</si>
  <si>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</si>
  <si>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</si>
  <si>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</si>
  <si>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</si>
  <si>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</si>
  <si>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</si>
  <si>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</si>
  <si>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</si>
  <si>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</si>
  <si>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</si>
  <si>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</si>
  <si>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</si>
  <si>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</si>
  <si>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</si>
  <si>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</si>
  <si>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</si>
  <si>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</si>
  <si>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</si>
  <si>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</si>
  <si>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</si>
  <si>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</si>
  <si>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</si>
  <si>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</si>
  <si>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</si>
  <si>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</si>
  <si>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</si>
  <si>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</si>
  <si>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</si>
  <si>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</si>
  <si>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</si>
  <si>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</si>
  <si>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</si>
  <si>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</si>
  <si>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</si>
  <si>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</si>
  <si>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</si>
  <si>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</si>
  <si>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</si>
  <si>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</si>
  <si>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</si>
  <si>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</si>
  <si>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</si>
  <si>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</si>
  <si>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</si>
  <si>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</si>
  <si>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</si>
  <si>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</si>
  <si>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</si>
  <si>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</si>
  <si>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</si>
  <si>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</si>
  <si>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</si>
  <si>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</si>
  <si>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</si>
  <si>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</si>
  <si>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</si>
  <si>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</si>
  <si>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</si>
  <si>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</si>
  <si>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</si>
  <si>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</si>
  <si>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</si>
  <si>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</si>
  <si>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</si>
  <si>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</si>
  <si>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</si>
  <si>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</si>
  <si>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</si>
  <si>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</si>
  <si>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</si>
  <si>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</si>
  <si>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</si>
  <si>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</si>
  <si>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</si>
  <si>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</si>
  <si>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</si>
  <si>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</si>
  <si>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</si>
  <si>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</si>
  <si>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</si>
  <si>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</si>
  <si>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</si>
  <si>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</si>
  <si>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</si>
  <si>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</si>
  <si>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</si>
  <si>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</si>
  <si>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</si>
  <si>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</si>
  <si>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</si>
  <si>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</si>
  <si>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</si>
  <si>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</si>
  <si>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</si>
  <si>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</si>
  <si>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</si>
  <si>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</si>
  <si>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</si>
  <si>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</si>
  <si>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</si>
  <si>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</si>
  <si>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</si>
  <si>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</si>
  <si>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</si>
  <si>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</si>
  <si>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</si>
  <si>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</si>
  <si>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</si>
  <si>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</si>
  <si>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</si>
  <si>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</si>
  <si>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</si>
  <si>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</si>
  <si>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</si>
  <si>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</si>
  <si>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</si>
  <si>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</si>
  <si>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</si>
  <si>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</si>
  <si>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</si>
  <si>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</si>
  <si>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</si>
  <si>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</si>
  <si>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</si>
  <si>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</si>
  <si>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</si>
  <si>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</si>
  <si>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</si>
  <si>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</si>
  <si>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</si>
  <si>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</si>
  <si>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</si>
  <si>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</si>
  <si>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</si>
  <si>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</si>
  <si>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</si>
  <si>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</si>
  <si>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</si>
  <si>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</si>
  <si>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</si>
  <si>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</si>
  <si>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</si>
  <si>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</si>
  <si>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</si>
  <si>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</si>
  <si>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</si>
  <si>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</si>
  <si>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</si>
  <si>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</si>
  <si>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</si>
  <si>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</si>
  <si>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</si>
  <si>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</si>
  <si>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</si>
  <si>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</si>
  <si>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</si>
  <si>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</si>
  <si>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北海道東川町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</si>
  <si>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</si>
  <si>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</si>
  <si>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</si>
  <si>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</si>
  <si>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</si>
  <si>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</si>
  <si>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</si>
  <si>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</si>
  <si>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</si>
  <si>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</si>
  <si>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</si>
  <si>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</si>
  <si>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</si>
  <si>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</si>
  <si>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</si>
  <si>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</si>
  <si>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</si>
  <si>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</si>
  <si>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</si>
  <si>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</si>
  <si>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</si>
  <si>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</si>
  <si>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</si>
  <si>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</si>
  <si>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</si>
  <si>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</si>
  <si>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</si>
  <si>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</si>
  <si>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</si>
  <si>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</si>
  <si>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</si>
  <si>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</si>
  <si>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</si>
  <si>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</si>
  <si>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</si>
  <si>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</si>
  <si>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</si>
  <si>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</si>
  <si>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</si>
  <si>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</si>
  <si>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</si>
  <si>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</si>
  <si>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</si>
  <si>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</si>
  <si>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</si>
  <si>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</si>
  <si>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</si>
  <si>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</si>
  <si>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</si>
  <si>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</si>
  <si>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</si>
  <si>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</si>
  <si>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</si>
  <si>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</si>
  <si>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</si>
  <si>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</si>
  <si>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</si>
  <si>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</si>
  <si>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</si>
  <si>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</si>
  <si>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</si>
  <si>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</si>
  <si>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</si>
  <si>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</si>
  <si>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</si>
  <si>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</si>
  <si>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</si>
  <si>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</si>
  <si>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</si>
  <si>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</si>
  <si>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</si>
  <si>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</si>
  <si>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</si>
  <si>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</si>
  <si>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</si>
  <si>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</si>
  <si>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</si>
  <si>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</si>
  <si>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</si>
  <si>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</si>
  <si>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</si>
  <si>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</si>
  <si>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</si>
  <si>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</si>
  <si>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</si>
  <si>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</si>
  <si>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</si>
  <si>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</si>
  <si>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</si>
  <si>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</si>
  <si>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</si>
  <si>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</si>
  <si>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</si>
  <si>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</si>
  <si>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</si>
  <si>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</si>
  <si>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</si>
  <si>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</si>
  <si>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</si>
  <si>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</si>
  <si>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</si>
  <si>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</si>
  <si>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</si>
  <si>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</si>
  <si>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</si>
  <si>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</si>
  <si>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</si>
  <si>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</si>
  <si>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</si>
  <si>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</si>
  <si>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</si>
  <si>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</si>
  <si>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</si>
  <si>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</si>
  <si>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</si>
  <si>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</si>
  <si>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</si>
  <si>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</si>
  <si>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</si>
  <si>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</si>
  <si>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</si>
  <si>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</si>
  <si>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</si>
  <si>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</si>
  <si>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</si>
  <si>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</si>
  <si>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</si>
  <si>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</si>
  <si>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</si>
  <si>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</si>
  <si>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</si>
  <si>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</si>
  <si>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</si>
  <si>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</si>
  <si>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</si>
  <si>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</si>
  <si>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</si>
  <si>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</si>
  <si>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</si>
  <si>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</si>
  <si>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</si>
  <si>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</si>
  <si>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</si>
  <si>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</si>
  <si>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</si>
  <si>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</si>
  <si>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</si>
  <si>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</si>
  <si>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</si>
  <si>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北海道東川町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</si>
  <si>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</si>
  <si>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</si>
  <si>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</si>
  <si>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</si>
  <si>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</si>
  <si>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</si>
  <si>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</si>
  <si>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</si>
  <si>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</si>
  <si>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</si>
  <si>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</si>
  <si>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</si>
  <si>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</si>
  <si>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</si>
  <si>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</si>
  <si>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</si>
  <si>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</si>
  <si>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</si>
  <si>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</si>
  <si>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</si>
  <si>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</si>
  <si>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</si>
  <si>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</si>
  <si>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</si>
  <si>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</si>
  <si>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</si>
  <si>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</si>
  <si>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</si>
  <si>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</si>
  <si>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</si>
  <si>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</si>
  <si>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</si>
  <si>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</si>
  <si>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</si>
  <si>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国民健康保険東川町立診療所特別会計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</si>
  <si>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</si>
  <si>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</si>
  <si>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</si>
  <si>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</si>
  <si>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</si>
  <si>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</si>
  <si>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</si>
  <si>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</si>
  <si>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</si>
  <si>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</si>
  <si>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</si>
  <si>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</si>
  <si>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</si>
  <si>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</si>
  <si>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</si>
  <si>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</si>
  <si>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</si>
  <si>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</si>
  <si>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</si>
  <si>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</si>
  <si>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</si>
  <si>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</si>
  <si>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</si>
  <si>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</si>
  <si>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</si>
  <si>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</si>
  <si>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</si>
  <si>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</si>
  <si>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</si>
  <si>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</si>
  <si>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</si>
  <si>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</si>
  <si>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</si>
  <si>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</si>
  <si>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</si>
  <si>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</si>
  <si>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</si>
  <si>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</si>
  <si>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</si>
  <si>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</si>
  <si>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</si>
  <si>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</si>
  <si>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</si>
  <si>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</si>
  <si>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</si>
  <si>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</si>
  <si>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</si>
  <si>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</si>
  <si>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</si>
  <si>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</si>
  <si>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</si>
  <si>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</si>
  <si>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</si>
  <si>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</si>
  <si>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</si>
  <si>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</si>
  <si>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</si>
  <si>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東川町公共下水道事業特別会計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</si>
  <si>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</si>
  <si>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</si>
  <si>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国民健康保険東川町立診療所特別会計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</si>
  <si>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</si>
  <si>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</si>
  <si>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</si>
  <si>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</si>
  <si>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</si>
  <si>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</si>
  <si>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</si>
  <si>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</si>
  <si>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</si>
  <si>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</si>
  <si>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</si>
  <si>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</si>
  <si>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</si>
  <si>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</si>
  <si>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</si>
  <si>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</si>
  <si>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</si>
  <si>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</si>
  <si>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</si>
  <si>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</si>
  <si>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</si>
  <si>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</si>
  <si>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</si>
  <si>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</si>
  <si>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</si>
  <si>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</si>
  <si>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</si>
  <si>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</si>
  <si>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</si>
  <si>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</si>
  <si>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</si>
  <si>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</si>
  <si>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</si>
  <si>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</si>
  <si>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</si>
  <si>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</si>
  <si>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</si>
  <si>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</si>
  <si>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</si>
  <si>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</si>
  <si>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</si>
  <si>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</si>
  <si>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</si>
  <si>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</si>
  <si>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</si>
  <si>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</si>
  <si>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</si>
  <si>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</si>
  <si>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</si>
  <si>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</si>
  <si>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</si>
  <si>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</si>
  <si>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</si>
  <si>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</si>
  <si>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</si>
  <si>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</si>
  <si>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</si>
  <si>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</si>
  <si>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</si>
  <si>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</si>
  <si>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</si>
  <si>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</si>
  <si>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</si>
  <si>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</si>
  <si>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</si>
  <si>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</si>
  <si>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</si>
  <si>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</si>
  <si>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</si>
  <si>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</si>
  <si>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</si>
  <si>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</si>
  <si>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</si>
  <si>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</si>
  <si>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</si>
  <si>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</si>
  <si>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</si>
  <si>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</si>
  <si>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</si>
  <si>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</si>
  <si>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</si>
  <si>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</si>
  <si>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</si>
  <si>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</si>
  <si>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</si>
  <si>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</si>
  <si>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0.58</t>
  </si>
  <si>
    <t>▲ 0.50</t>
  </si>
  <si>
    <t>▲ 1.17</t>
  </si>
  <si>
    <t>一般会計</t>
  </si>
  <si>
    <t>国民健康保険東川町立診療所特別会計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</si>
  <si>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</si>
  <si>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</si>
  <si>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</si>
  <si>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</si>
  <si>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</si>
  <si>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</si>
  <si>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</si>
  <si>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</si>
  <si>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</si>
  <si>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</si>
  <si>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</si>
  <si>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</si>
  <si>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大雪清掃組合</t>
    <rPh sb="0" eb="2">
      <t>オオユキ</t>
    </rPh>
    <rPh sb="2" eb="4">
      <t>セイソウ</t>
    </rPh>
    <rPh sb="4" eb="6">
      <t>クミアイ</t>
    </rPh>
    <phoneticPr fontId="2"/>
  </si>
  <si>
    <t>大雪葬斎組合</t>
    <rPh sb="0" eb="2">
      <t>オオユキ</t>
    </rPh>
    <rPh sb="2" eb="3">
      <t>ソウ</t>
    </rPh>
    <rPh sb="3" eb="4">
      <t>サイ</t>
    </rPh>
    <rPh sb="4" eb="6">
      <t>クミアイ</t>
    </rPh>
    <phoneticPr fontId="2"/>
  </si>
  <si>
    <t>-</t>
    <phoneticPr fontId="2"/>
  </si>
  <si>
    <t>大雪消防組合</t>
    <rPh sb="0" eb="2">
      <t>オオユキ</t>
    </rPh>
    <rPh sb="2" eb="4">
      <t>ショウボウ</t>
    </rPh>
    <rPh sb="4" eb="6">
      <t>クミアイ</t>
    </rPh>
    <phoneticPr fontId="2"/>
  </si>
  <si>
    <t>-</t>
    <phoneticPr fontId="2"/>
  </si>
  <si>
    <t>大雪地区広域連合　一般会計</t>
    <rPh sb="0" eb="2">
      <t>オオユキ</t>
    </rPh>
    <rPh sb="2" eb="4">
      <t>チク</t>
    </rPh>
    <rPh sb="4" eb="6">
      <t>コウイキ</t>
    </rPh>
    <rPh sb="6" eb="8">
      <t>レンゴウ</t>
    </rPh>
    <rPh sb="9" eb="11">
      <t>イッパン</t>
    </rPh>
    <rPh sb="11" eb="13">
      <t>カイケイ</t>
    </rPh>
    <phoneticPr fontId="2"/>
  </si>
  <si>
    <t>-</t>
    <phoneticPr fontId="2"/>
  </si>
  <si>
    <t>大雪地区広域連合　介護保険特別会計</t>
    <rPh sb="0" eb="2">
      <t>オオユキ</t>
    </rPh>
    <rPh sb="2" eb="4">
      <t>チク</t>
    </rPh>
    <rPh sb="4" eb="6">
      <t>コウイキ</t>
    </rPh>
    <rPh sb="6" eb="8">
      <t>レンゴウ</t>
    </rPh>
    <rPh sb="9" eb="11">
      <t>カイゴ</t>
    </rPh>
    <rPh sb="11" eb="13">
      <t>ホケン</t>
    </rPh>
    <rPh sb="13" eb="15">
      <t>トクベツ</t>
    </rPh>
    <rPh sb="15" eb="17">
      <t>カイケイ</t>
    </rPh>
    <phoneticPr fontId="2"/>
  </si>
  <si>
    <t>-</t>
    <phoneticPr fontId="2"/>
  </si>
  <si>
    <t>-</t>
    <phoneticPr fontId="2"/>
  </si>
  <si>
    <t>大雪地区広域連合　国民健康保険特別会計</t>
    <rPh sb="0" eb="2">
      <t>オオユキ</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</si>
  <si>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オオユキ</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</si>
  <si>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</si>
  <si>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t>
    <phoneticPr fontId="2"/>
  </si>
  <si>
    <t>-</t>
    <phoneticPr fontId="2"/>
  </si>
  <si>
    <t>上川広域滞納整理機構</t>
    <rPh sb="0" eb="2">
      <t>カミカワ</t>
    </rPh>
    <rPh sb="2" eb="4">
      <t>コウイキ</t>
    </rPh>
    <rPh sb="4" eb="6">
      <t>タイノウ</t>
    </rPh>
    <rPh sb="6" eb="8">
      <t>セイリ</t>
    </rPh>
    <rPh sb="8" eb="10">
      <t>キコウ</t>
    </rPh>
    <phoneticPr fontId="2"/>
  </si>
  <si>
    <t>-</t>
    <phoneticPr fontId="2"/>
  </si>
  <si>
    <t>東川振興公社</t>
    <rPh sb="0" eb="2">
      <t>ヒガシカワ</t>
    </rPh>
    <rPh sb="2" eb="4">
      <t>シンコウ</t>
    </rPh>
    <rPh sb="4" eb="6">
      <t>コウシャ</t>
    </rPh>
    <phoneticPr fontId="2"/>
  </si>
  <si>
    <t>-</t>
    <phoneticPr fontId="2"/>
  </si>
  <si>
    <t>-</t>
    <phoneticPr fontId="2"/>
  </si>
  <si>
    <t>-</t>
    <phoneticPr fontId="2"/>
  </si>
  <si>
    <t>東川農業振興公社</t>
    <rPh sb="0" eb="2">
      <t>ヒガシカワ</t>
    </rPh>
    <rPh sb="2" eb="4">
      <t>ノウギョウ</t>
    </rPh>
    <rPh sb="4" eb="6">
      <t>シンコウ</t>
    </rPh>
    <rPh sb="6" eb="8">
      <t>コウシャ</t>
    </rPh>
    <phoneticPr fontId="2"/>
  </si>
  <si>
    <t>-</t>
    <phoneticPr fontId="2"/>
  </si>
  <si>
    <t>-</t>
    <phoneticPr fontId="2"/>
  </si>
  <si>
    <t>-</t>
    <phoneticPr fontId="2"/>
  </si>
  <si>
    <t>HJK</t>
    <phoneticPr fontId="2"/>
  </si>
  <si>
    <t>-</t>
    <phoneticPr fontId="2"/>
  </si>
  <si>
    <t>-</t>
    <phoneticPr fontId="2"/>
  </si>
  <si>
    <t>-</t>
    <phoneticPr fontId="2"/>
  </si>
  <si>
    <t>東川町土地開発公社</t>
    <rPh sb="0" eb="3">
      <t>ヒガシカワチョウ</t>
    </rPh>
    <rPh sb="3" eb="5">
      <t>トチ</t>
    </rPh>
    <rPh sb="5" eb="7">
      <t>カイハツ</t>
    </rPh>
    <rPh sb="7" eb="9">
      <t>コウシャ</t>
    </rPh>
    <phoneticPr fontId="2"/>
  </si>
  <si>
    <t>「写真の町」ひがしかわ株主基金</t>
    <rPh sb="1" eb="3">
      <t>シャシン</t>
    </rPh>
    <rPh sb="4" eb="5">
      <t>マチ</t>
    </rPh>
    <rPh sb="11" eb="13">
      <t>カブヌシ</t>
    </rPh>
    <rPh sb="13" eb="15">
      <t>キキン</t>
    </rPh>
    <phoneticPr fontId="2"/>
  </si>
  <si>
    <t>公共施設整備基金</t>
    <rPh sb="0" eb="2">
      <t>コウキョウ</t>
    </rPh>
    <rPh sb="2" eb="4">
      <t>シセツ</t>
    </rPh>
    <rPh sb="4" eb="6">
      <t>セイビ</t>
    </rPh>
    <rPh sb="6" eb="8">
      <t>キキン</t>
    </rPh>
    <phoneticPr fontId="2"/>
  </si>
  <si>
    <t>写真の町文化基金</t>
    <rPh sb="0" eb="2">
      <t>シャシン</t>
    </rPh>
    <rPh sb="3" eb="4">
      <t>マチ</t>
    </rPh>
    <rPh sb="4" eb="6">
      <t>ブンカ</t>
    </rPh>
    <rPh sb="6" eb="8">
      <t>キキン</t>
    </rPh>
    <phoneticPr fontId="2"/>
  </si>
  <si>
    <t>地域振興基金</t>
    <rPh sb="0" eb="2">
      <t>チイキ</t>
    </rPh>
    <rPh sb="2" eb="4">
      <t>シンコウ</t>
    </rPh>
    <rPh sb="4" eb="6">
      <t>キキン</t>
    </rPh>
    <phoneticPr fontId="2"/>
  </si>
  <si>
    <t>小西健二奨学基金</t>
    <rPh sb="0" eb="2">
      <t>コニシ</t>
    </rPh>
    <rPh sb="2" eb="4">
      <t>ケンジ</t>
    </rPh>
    <rPh sb="4" eb="6">
      <t>ショウガク</t>
    </rPh>
    <rPh sb="6" eb="8">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</si>
  <si>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</si>
  <si>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</si>
  <si>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</si>
  <si>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</si>
  <si>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</si>
  <si>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</si>
  <si>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</si>
  <si>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</si>
  <si>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</si>
  <si>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</si>
  <si>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</si>
  <si>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</si>
  <si>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</si>
  <si>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</si>
  <si>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</si>
  <si>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令和２年1月1日現在において固定資産台帳整備中であるため、整備後分析を行う予定</t>
    <rPh sb="0" eb="1">
      <t>レイ</t>
    </rPh>
    <rPh sb="1" eb="2">
      <t>カズ</t>
    </rPh>
    <rPh sb="3" eb="4">
      <t>ネン</t>
    </rPh>
    <rPh sb="5" eb="6">
      <t>ガツ</t>
    </rPh>
    <rPh sb="6" eb="8">
      <t>ツイタチ</t>
    </rPh>
    <rPh sb="8" eb="10">
      <t>ゲンザイ</t>
    </rPh>
    <rPh sb="14" eb="16">
      <t>コテイ</t>
    </rPh>
    <rPh sb="16" eb="18">
      <t>シサン</t>
    </rPh>
    <rPh sb="18" eb="20">
      <t>ダイチョウ</t>
    </rPh>
    <rPh sb="20" eb="23">
      <t>セイビチュウ</t>
    </rPh>
    <rPh sb="29" eb="31">
      <t>セイビ</t>
    </rPh>
    <rPh sb="31" eb="32">
      <t>ゴ</t>
    </rPh>
    <rPh sb="32" eb="34">
      <t>ブンセキ</t>
    </rPh>
    <rPh sb="35" eb="36">
      <t>オコナ</t>
    </rPh>
    <rPh sb="37" eb="39">
      <t>ヨテイ</t>
    </rPh>
    <phoneticPr fontId="5"/>
  </si>
  <si>
    <t>類似団体と比較して、将来負担比率が高くなっているが、平成24年度から平成26年度にかけて実施した東川小学校建設関連事業等の大型公共事業に係る既発債が終了し、今後は減少していく予定</t>
    <rPh sb="0" eb="2">
      <t>ルイジ</t>
    </rPh>
    <rPh sb="2" eb="4">
      <t>ダンタイ</t>
    </rPh>
    <rPh sb="5" eb="7">
      <t>ヒカク</t>
    </rPh>
    <rPh sb="10" eb="12">
      <t>ショウライ</t>
    </rPh>
    <rPh sb="12" eb="14">
      <t>フタン</t>
    </rPh>
    <rPh sb="14" eb="16">
      <t>ヒリツ</t>
    </rPh>
    <rPh sb="17" eb="18">
      <t>タカ</t>
    </rPh>
    <rPh sb="26" eb="28">
      <t>ヘイセイ</t>
    </rPh>
    <rPh sb="30" eb="32">
      <t>ネンド</t>
    </rPh>
    <rPh sb="34" eb="36">
      <t>ヘイセイ</t>
    </rPh>
    <rPh sb="38" eb="40">
      <t>ネンド</t>
    </rPh>
    <rPh sb="44" eb="46">
      <t>ジッシ</t>
    </rPh>
    <rPh sb="48" eb="50">
      <t>ヒガシカワ</t>
    </rPh>
    <rPh sb="50" eb="53">
      <t>ショウガッコウ</t>
    </rPh>
    <rPh sb="53" eb="55">
      <t>ケンセツ</t>
    </rPh>
    <rPh sb="55" eb="57">
      <t>カンレン</t>
    </rPh>
    <rPh sb="57" eb="59">
      <t>ジギョウ</t>
    </rPh>
    <rPh sb="59" eb="60">
      <t>トウ</t>
    </rPh>
    <rPh sb="61" eb="63">
      <t>オオガタ</t>
    </rPh>
    <rPh sb="63" eb="65">
      <t>コウキョウ</t>
    </rPh>
    <rPh sb="65" eb="67">
      <t>ジギョウ</t>
    </rPh>
    <rPh sb="68" eb="69">
      <t>カカ</t>
    </rPh>
    <rPh sb="70" eb="73">
      <t>キハツサイ</t>
    </rPh>
    <rPh sb="74" eb="76">
      <t>シュウリョウ</t>
    </rPh>
    <rPh sb="78" eb="80">
      <t>コンゴ</t>
    </rPh>
    <rPh sb="81" eb="83">
      <t>ゲンショウ</t>
    </rPh>
    <rPh sb="87" eb="8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</si>
</sst>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E59F5A4-41A3-44A7-9A03-709386F76DD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FDD9-46C3-809D-7A56339649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413655</c:v>
                </c:pt>
                <c:pt idx="1">
                  <c:v>217667</c:v>
                </c:pt>
                <c:pt idx="2">
                  <c:v>224607</c:v>
                </c:pt>
                <c:pt idx="3">
                  <c:v>271344</c:v>
                </c:pt>
                <c:pt idx="4">
                  <c:v>164485</c:v>
                </c:pt>
              </c:numCache>
            </c:numRef>
          </c:val>
          <c:smooth val="0"/>
          <c:extLst>
            <c:ext xmlns:c16="http://schemas.microsoft.com/office/drawing/2014/chart" uri="{C3380CC4-5D6E-409C-BE32-E72D297353CC}">
              <c16:uniqueId val="{00000001-FDD9-46C3-809D-7A56339649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3.42</c:v>
                </c:pt>
                <c:pt idx="1">
                  <c:v>3.75</c:v>
                </c:pt>
                <c:pt idx="2">
                  <c:v>4.51</c:v>
                </c:pt>
                <c:pt idx="3">
                  <c:v>6.61</c:v>
                </c:pt>
                <c:pt idx="4">
                  <c:v>4.7699999999999996</c:v>
                </c:pt>
              </c:numCache>
            </c:numRef>
          </c:val>
          <c:extLst>
            <c:ext xmlns:c16="http://schemas.microsoft.com/office/drawing/2014/chart" uri="{C3380CC4-5D6E-409C-BE32-E72D297353CC}">
              <c16:uniqueId val="{00000000-6AD9-4B3C-8995-F39A384D18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7.88</c:v>
                </c:pt>
                <c:pt idx="1">
                  <c:v>8.5299999999999994</c:v>
                </c:pt>
                <c:pt idx="2">
                  <c:v>6.97</c:v>
                </c:pt>
                <c:pt idx="3">
                  <c:v>8.09</c:v>
                </c:pt>
                <c:pt idx="4">
                  <c:v>8.58</c:v>
                </c:pt>
              </c:numCache>
            </c:numRef>
          </c:val>
          <c:extLst>
            <c:ext xmlns:c16="http://schemas.microsoft.com/office/drawing/2014/chart" uri="{C3380CC4-5D6E-409C-BE32-E72D297353CC}">
              <c16:uniqueId val="{00000001-6AD9-4B3C-8995-F39A384D18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-0.57999999999999996</c:v>
                </c:pt>
                <c:pt idx="1">
                  <c:v>1.78</c:v>
                </c:pt>
                <c:pt idx="2">
                  <c:v>-0.5</c:v>
                </c:pt>
                <c:pt idx="3">
                  <c:v>3.67</c:v>
                </c:pt>
                <c:pt idx="4">
                  <c:v>-1.17</c:v>
                </c:pt>
              </c:numCache>
            </c:numRef>
          </c:val>
          <c:smooth val="0"/>
          <c:extLst>
            <c:ext xmlns:c16="http://schemas.microsoft.com/office/drawing/2014/chart" uri="{C3380CC4-5D6E-409C-BE32-E72D297353CC}">
              <c16:uniqueId val="{00000002-6AD9-4B3C-8995-F39A384D18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39-4B0D-9A91-238A901A43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39-4B0D-9A91-238A901A43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39-4B0D-9A91-238A901A43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039-4B0D-9A91-238A901A43F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039-4B0D-9A91-238A901A43F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039-4B0D-9A91-238A901A43FB}"/>
            </c:ext>
          </c:extLst>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E039-4B0D-9A91-238A901A43FB}"/>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0.28999999999999998</c:v>
                </c:pt>
                <c:pt idx="2">
                  <c:v>#N/A</c:v>
                </c:pt>
                <c:pt idx="3">
                  <c:v>0.36</c:v>
                </c:pt>
                <c:pt idx="4">
                  <c:v>#N/A</c:v>
                </c:pt>
                <c:pt idx="5">
                  <c:v>0</c:v>
                </c:pt>
                <c:pt idx="6">
                  <c:v>#N/A</c:v>
                </c:pt>
                <c:pt idx="7">
                  <c:v>0.26</c:v>
                </c:pt>
                <c:pt idx="8">
                  <c:v>#N/A</c:v>
                </c:pt>
                <c:pt idx="9">
                  <c:v>0.36</c:v>
                </c:pt>
              </c:numCache>
            </c:numRef>
          </c:val>
          <c:extLst>
            <c:ext xmlns:c16="http://schemas.microsoft.com/office/drawing/2014/chart" uri="{C3380CC4-5D6E-409C-BE32-E72D297353CC}">
              <c16:uniqueId val="{00000007-E039-4B0D-9A91-238A901A43FB}"/>
            </c:ext>
          </c:extLst>
        </c:ser>
        <c:ser>
          <c:idx val="8"/>
          <c:order val="8"/>
          <c:tx>
            <c:strRef>
              <c:f>データシート!$A$35</c:f>
              <c:strCache>
                <c:ptCount val="1"/>
                <c:pt idx="0">
                  <c:v>国民健康保険東川町立診療所特別会計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2.77</c:v>
                </c:pt>
                <c:pt idx="2">
                  <c:v>#N/A</c:v>
                </c:pt>
                <c:pt idx="3">
                  <c:v>1.44</c:v>
                </c:pt>
                <c:pt idx="4">
                  <c:v>#N/A</c:v>
                </c:pt>
                <c:pt idx="5">
                  <c:v>0.75</c:v>
                </c:pt>
                <c:pt idx="6">
                  <c:v>#N/A</c:v>
                </c:pt>
                <c:pt idx="7">
                  <c:v>0.87</c:v>
                </c:pt>
                <c:pt idx="8">
                  <c:v>#N/A</c:v>
                </c:pt>
                <c:pt idx="9">
                  <c:v>1.03</c:v>
                </c:pt>
              </c:numCache>
            </c:numRef>
          </c:val>
          <c:extLst>
            <c:ext xmlns:c16="http://schemas.microsoft.com/office/drawing/2014/chart" uri="{C3380CC4-5D6E-409C-BE32-E72D297353CC}">
              <c16:uniqueId val="{00000008-E039-4B0D-9A91-238A901A43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3.42</c:v>
                </c:pt>
                <c:pt idx="2">
                  <c:v>#N/A</c:v>
                </c:pt>
                <c:pt idx="3">
                  <c:v>3.74</c:v>
                </c:pt>
                <c:pt idx="4">
                  <c:v>#N/A</c:v>
                </c:pt>
                <c:pt idx="5">
                  <c:v>4.51</c:v>
                </c:pt>
                <c:pt idx="6">
                  <c:v>#N/A</c:v>
                </c:pt>
                <c:pt idx="7">
                  <c:v>6.61</c:v>
                </c:pt>
                <c:pt idx="8">
                  <c:v>#N/A</c:v>
                </c:pt>
                <c:pt idx="9">
                  <c:v>4.76</c:v>
                </c:pt>
              </c:numCache>
            </c:numRef>
          </c:val>
          <c:extLst>
            <c:ext xmlns:c16="http://schemas.microsoft.com/office/drawing/2014/chart" uri="{C3380CC4-5D6E-409C-BE32-E72D297353CC}">
              <c16:uniqueId val="{00000009-E039-4B0D-9A91-238A901A43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617</c:v>
                </c:pt>
                <c:pt idx="5">
                  <c:v>804</c:v>
                </c:pt>
                <c:pt idx="8">
                  <c:v>859</c:v>
                </c:pt>
                <c:pt idx="11">
                  <c:v>1008</c:v>
                </c:pt>
                <c:pt idx="14">
                  <c:v>1167</c:v>
                </c:pt>
              </c:numCache>
            </c:numRef>
          </c:val>
          <c:extLst>
            <c:ext xmlns:c16="http://schemas.microsoft.com/office/drawing/2014/chart" uri="{C3380CC4-5D6E-409C-BE32-E72D297353CC}">
              <c16:uniqueId val="{00000000-9A3A-49C5-8365-6003E04FFD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9A3A-49C5-8365-6003E04FFD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2</c:v>
                </c:pt>
                <c:pt idx="9">
                  <c:v>3</c:v>
                </c:pt>
                <c:pt idx="12">
                  <c:v>10</c:v>
                </c:pt>
              </c:numCache>
            </c:numRef>
          </c:val>
          <c:extLst>
            <c:ext xmlns:c16="http://schemas.microsoft.com/office/drawing/2014/chart" uri="{C3380CC4-5D6E-409C-BE32-E72D297353CC}">
              <c16:uniqueId val="{00000002-9A3A-49C5-8365-6003E04FFD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34</c:v>
                </c:pt>
                <c:pt idx="6">
                  <c:v>34</c:v>
                </c:pt>
                <c:pt idx="9">
                  <c:v>32</c:v>
                </c:pt>
                <c:pt idx="12">
                  <c:v>29</c:v>
                </c:pt>
              </c:numCache>
            </c:numRef>
          </c:val>
          <c:extLst>
            <c:ext xmlns:c16="http://schemas.microsoft.com/office/drawing/2014/chart" uri="{C3380CC4-5D6E-409C-BE32-E72D297353CC}">
              <c16:uniqueId val="{00000003-9A3A-49C5-8365-6003E04FFD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c:v>
                </c:pt>
                <c:pt idx="3">
                  <c:v>61</c:v>
                </c:pt>
                <c:pt idx="6">
                  <c:v>30</c:v>
                </c:pt>
                <c:pt idx="9">
                  <c:v>63</c:v>
                </c:pt>
                <c:pt idx="12">
                  <c:v>61</c:v>
                </c:pt>
              </c:numCache>
            </c:numRef>
          </c:val>
          <c:extLst>
            <c:ext xmlns:c16="http://schemas.microsoft.com/office/drawing/2014/chart" uri="{C3380CC4-5D6E-409C-BE32-E72D297353CC}">
              <c16:uniqueId val="{00000004-9A3A-49C5-8365-6003E04FFD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3A-49C5-8365-6003E04FFD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3A-49C5-8365-6003E04FFD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751</c:v>
                </c:pt>
                <c:pt idx="3">
                  <c:v>923</c:v>
                </c:pt>
                <c:pt idx="6">
                  <c:v>1213</c:v>
                </c:pt>
                <c:pt idx="9">
                  <c:v>1380</c:v>
                </c:pt>
                <c:pt idx="12">
                  <c:v>1455</c:v>
                </c:pt>
              </c:numCache>
            </c:numRef>
          </c:val>
          <c:extLst>
            <c:ext xmlns:c16="http://schemas.microsoft.com/office/drawing/2014/chart" uri="{C3380CC4-5D6E-409C-BE32-E72D297353CC}">
              <c16:uniqueId val="{00000007-9A3A-49C5-8365-6003E04FFD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238</c:v>
                </c:pt>
                <c:pt idx="2">
                  <c:v>#N/A</c:v>
                </c:pt>
                <c:pt idx="3">
                  <c:v>#N/A</c:v>
                </c:pt>
                <c:pt idx="4">
                  <c:v>218</c:v>
                </c:pt>
                <c:pt idx="5">
                  <c:v>#N/A</c:v>
                </c:pt>
                <c:pt idx="6">
                  <c:v>#N/A</c:v>
                </c:pt>
                <c:pt idx="7">
                  <c:v>421</c:v>
                </c:pt>
                <c:pt idx="8">
                  <c:v>#N/A</c:v>
                </c:pt>
                <c:pt idx="9">
                  <c:v>#N/A</c:v>
                </c:pt>
                <c:pt idx="10">
                  <c:v>471</c:v>
                </c:pt>
                <c:pt idx="11">
                  <c:v>#N/A</c:v>
                </c:pt>
                <c:pt idx="12">
                  <c:v>#N/A</c:v>
                </c:pt>
                <c:pt idx="13">
                  <c:v>389</c:v>
                </c:pt>
                <c:pt idx="14">
                  <c:v>#N/A</c:v>
                </c:pt>
              </c:numCache>
            </c:numRef>
          </c:val>
          <c:smooth val="0"/>
          <c:extLst>
            <c:ext xmlns:c16="http://schemas.microsoft.com/office/drawing/2014/chart" uri="{C3380CC4-5D6E-409C-BE32-E72D297353CC}">
              <c16:uniqueId val="{00000008-9A3A-49C5-8365-6003E04FFD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7850</c:v>
                </c:pt>
                <c:pt idx="5">
                  <c:v>9111</c:v>
                </c:pt>
                <c:pt idx="8">
                  <c:v>8234</c:v>
                </c:pt>
                <c:pt idx="11">
                  <c:v>8128</c:v>
                </c:pt>
                <c:pt idx="14">
                  <c:v>8112</c:v>
                </c:pt>
              </c:numCache>
            </c:numRef>
          </c:val>
          <c:extLst>
            <c:ext xmlns:c16="http://schemas.microsoft.com/office/drawing/2014/chart" uri="{C3380CC4-5D6E-409C-BE32-E72D297353CC}">
              <c16:uniqueId val="{00000000-034C-4E6E-9CB4-003FDACFD5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911</c:v>
                </c:pt>
                <c:pt idx="5">
                  <c:v>793</c:v>
                </c:pt>
                <c:pt idx="8">
                  <c:v>881</c:v>
                </c:pt>
                <c:pt idx="11">
                  <c:v>1186</c:v>
                </c:pt>
                <c:pt idx="14">
                  <c:v>1631</c:v>
                </c:pt>
              </c:numCache>
            </c:numRef>
          </c:val>
          <c:extLst>
            <c:ext xmlns:c16="http://schemas.microsoft.com/office/drawing/2014/chart" uri="{C3380CC4-5D6E-409C-BE32-E72D297353CC}">
              <c16:uniqueId val="{00000001-034C-4E6E-9CB4-003FDACFD5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2316</c:v>
                </c:pt>
                <c:pt idx="5">
                  <c:v>2480</c:v>
                </c:pt>
                <c:pt idx="8">
                  <c:v>2259</c:v>
                </c:pt>
                <c:pt idx="11">
                  <c:v>2190</c:v>
                </c:pt>
                <c:pt idx="14">
                  <c:v>2357</c:v>
                </c:pt>
              </c:numCache>
            </c:numRef>
          </c:val>
          <c:extLst>
            <c:ext xmlns:c16="http://schemas.microsoft.com/office/drawing/2014/chart" uri="{C3380CC4-5D6E-409C-BE32-E72D297353CC}">
              <c16:uniqueId val="{00000002-034C-4E6E-9CB4-003FDACFD5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4C-4E6E-9CB4-003FDACFD5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4C-4E6E-9CB4-003FDACFD5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4C-4E6E-9CB4-003FDACFD5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966</c:v>
                </c:pt>
                <c:pt idx="3">
                  <c:v>1006</c:v>
                </c:pt>
                <c:pt idx="6">
                  <c:v>956</c:v>
                </c:pt>
                <c:pt idx="9">
                  <c:v>825</c:v>
                </c:pt>
                <c:pt idx="12">
                  <c:v>775</c:v>
                </c:pt>
              </c:numCache>
            </c:numRef>
          </c:val>
          <c:extLst>
            <c:ext xmlns:c16="http://schemas.microsoft.com/office/drawing/2014/chart" uri="{C3380CC4-5D6E-409C-BE32-E72D297353CC}">
              <c16:uniqueId val="{00000006-034C-4E6E-9CB4-003FDACFD5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179</c:v>
                </c:pt>
                <c:pt idx="3">
                  <c:v>163</c:v>
                </c:pt>
                <c:pt idx="6">
                  <c:v>132</c:v>
                </c:pt>
                <c:pt idx="9">
                  <c:v>196</c:v>
                </c:pt>
                <c:pt idx="12">
                  <c:v>200</c:v>
                </c:pt>
              </c:numCache>
            </c:numRef>
          </c:val>
          <c:extLst>
            <c:ext xmlns:c16="http://schemas.microsoft.com/office/drawing/2014/chart" uri="{C3380CC4-5D6E-409C-BE32-E72D297353CC}">
              <c16:uniqueId val="{00000007-034C-4E6E-9CB4-003FDACFD5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865</c:v>
                </c:pt>
                <c:pt idx="3">
                  <c:v>841</c:v>
                </c:pt>
                <c:pt idx="6">
                  <c:v>781</c:v>
                </c:pt>
                <c:pt idx="9">
                  <c:v>716</c:v>
                </c:pt>
                <c:pt idx="12">
                  <c:v>675</c:v>
                </c:pt>
              </c:numCache>
            </c:numRef>
          </c:val>
          <c:extLst>
            <c:ext xmlns:c16="http://schemas.microsoft.com/office/drawing/2014/chart" uri="{C3380CC4-5D6E-409C-BE32-E72D297353CC}">
              <c16:uniqueId val="{00000008-034C-4E6E-9CB4-003FDACFD5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4C-4E6E-9CB4-003FDACFD5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11019</c:v>
                </c:pt>
                <c:pt idx="3">
                  <c:v>11523</c:v>
                </c:pt>
                <c:pt idx="6">
                  <c:v>11942</c:v>
                </c:pt>
                <c:pt idx="9">
                  <c:v>12310</c:v>
                </c:pt>
                <c:pt idx="12">
                  <c:v>12128</c:v>
                </c:pt>
              </c:numCache>
            </c:numRef>
          </c:val>
          <c:extLst>
            <c:ext xmlns:c16="http://schemas.microsoft.com/office/drawing/2014/chart" uri="{C3380CC4-5D6E-409C-BE32-E72D297353CC}">
              <c16:uniqueId val="{0000000A-034C-4E6E-9CB4-003FDACFD5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1951</c:v>
                </c:pt>
                <c:pt idx="2">
                  <c:v>#N/A</c:v>
                </c:pt>
                <c:pt idx="3">
                  <c:v>#N/A</c:v>
                </c:pt>
                <c:pt idx="4">
                  <c:v>1148</c:v>
                </c:pt>
                <c:pt idx="5">
                  <c:v>#N/A</c:v>
                </c:pt>
                <c:pt idx="6">
                  <c:v>#N/A</c:v>
                </c:pt>
                <c:pt idx="7">
                  <c:v>2437</c:v>
                </c:pt>
                <c:pt idx="8">
                  <c:v>#N/A</c:v>
                </c:pt>
                <c:pt idx="9">
                  <c:v>#N/A</c:v>
                </c:pt>
                <c:pt idx="10">
                  <c:v>2543</c:v>
                </c:pt>
                <c:pt idx="11">
                  <c:v>#N/A</c:v>
                </c:pt>
                <c:pt idx="12">
                  <c:v>#N/A</c:v>
                </c:pt>
                <c:pt idx="13">
                  <c:v>1678</c:v>
                </c:pt>
                <c:pt idx="14">
                  <c:v>#N/A</c:v>
                </c:pt>
              </c:numCache>
            </c:numRef>
          </c:val>
          <c:smooth val="0"/>
          <c:extLst>
            <c:ext xmlns:c16="http://schemas.microsoft.com/office/drawing/2014/chart" uri="{C3380CC4-5D6E-409C-BE32-E72D297353CC}">
              <c16:uniqueId val="{0000000B-034C-4E6E-9CB4-003FDACFD5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264</c:v>
                </c:pt>
                <c:pt idx="1">
                  <c:v>319</c:v>
                </c:pt>
                <c:pt idx="2">
                  <c:v>342</c:v>
                </c:pt>
              </c:numCache>
            </c:numRef>
          </c:val>
          <c:extLst>
            <c:ext xmlns:c16="http://schemas.microsoft.com/office/drawing/2014/chart" uri="{C3380CC4-5D6E-409C-BE32-E72D297353CC}">
              <c16:uniqueId val="{00000000-E336-4230-A771-13AC1694EE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1133</c:v>
                </c:pt>
                <c:pt idx="1">
                  <c:v>1256</c:v>
                </c:pt>
                <c:pt idx="2">
                  <c:v>1294</c:v>
                </c:pt>
              </c:numCache>
            </c:numRef>
          </c:val>
          <c:extLst>
            <c:ext xmlns:c16="http://schemas.microsoft.com/office/drawing/2014/chart" uri="{C3380CC4-5D6E-409C-BE32-E72D297353CC}">
              <c16:uniqueId val="{00000001-E336-4230-A771-13AC1694EE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718</c:v>
                </c:pt>
                <c:pt idx="1">
                  <c:v>501</c:v>
                </c:pt>
                <c:pt idx="2">
                  <c:v>596</c:v>
                </c:pt>
              </c:numCache>
            </c:numRef>
          </c:val>
          <c:extLst>
            <c:ext xmlns:c16="http://schemas.microsoft.com/office/drawing/2014/chart" uri="{C3380CC4-5D6E-409C-BE32-E72D297353CC}">
              <c16:uniqueId val="{00000002-E336-4230-A771-13AC1694EE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{B89DFF26-C54D-452F-A5D8-838B9C73FA68}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49-406D-A958-4833F24228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{BDB34A34-5C6A-4CDD-9DD7-A12D6D4C6384}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49-406D-A958-4833F24228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{3B6FC208-8C82-40BE-A51C-0D9BE3049112}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49-406D-A958-4833F24228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{14856F25-4524-41EE-B351-7B8077F7EEBA}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49-406D-A958-4833F24228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{3971B708-1252-4584-ADCC-DEBA338B36B5}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49-406D-A958-4833F24228B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{841A01B8-0195-477F-AAC5-4BF4920110AD}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49-406D-A958-4833F24228B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{E439B9FE-A02C-4E66-9E23-1C08E16C7C3C}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49-406D-A958-4833F24228B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{330153C4-4D16-4AC5-B66B-21FEF535AAB8}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49-406D-A958-4833F24228B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{F2B990F4-AAA4-4901-A7FE-294B1B227EBB}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49-406D-A958-4833F24228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49-406D-A958-4833F24228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{57733FB4-3854-46EC-829E-3CFA72F1EAC7}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49-406D-A958-4833F24228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{31B3E35A-BF02-43CE-AD11-4C5E14F03E6D}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49-406D-A958-4833F24228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{C09010C1-2756-4537-AB75-0159DC1665E2}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49-406D-A958-4833F24228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{4FF255BE-6487-4897-A589-2C21466CF075}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49-406D-A958-4833F24228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{5D4B7341-0BC6-4344-B8B6-3936C4856697}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49-406D-A958-4833F24228B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{F3031E8F-3D1D-4AEB-9018-524FB7156248}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49-406D-A958-4833F24228B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{8C75D040-D77C-4A16-ACD5-CF3ECC76AC67}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49-406D-A958-4833F24228B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{5625D593-9B6F-49A9-9EA7-8CC408AA8962}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49-406D-A958-4833F24228B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{98A61014-A537-4B26-8360-F9F77F048FEB}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49-406D-A958-4833F24228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D249-406D-A958-4833F24228B8}"/>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{4DA39751-D41A-435D-AF20-6A4CA6F6547B}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F3-492F-8173-541E821036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{5A5A38C1-7E1E-4120-B7C2-52317C25BE2C}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F3-492F-8173-541E821036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{E13B27FA-82BD-4484-9C99-D3619335E58A}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F3-492F-8173-541E821036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{624BB0F3-6CB2-4D23-A5CE-C63DBB5D8615}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F3-492F-8173-541E821036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{52DF3330-022A-429A-8A3E-CEEDE52C6956}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F3-492F-8173-541E821036E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{A63E5A7B-52D9-40D8-93BD-D0BBEE696319}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F3-492F-8173-541E821036E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{CEDB96EF-7592-4589-B7AA-4B53BE832FFF}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F3-492F-8173-541E821036E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{4B44E401-CC6E-4852-8113-A8F79928B007}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F3-492F-8173-541E821036E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{F1FD269B-2EB7-403D-8984-8DA8B80CFC78}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F3-492F-8173-541E821036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8.6</c:v>
                </c:pt>
                <c:pt idx="16">
                  <c:v>9.8000000000000007</c:v>
                </c:pt>
                <c:pt idx="24">
                  <c:v>12.1</c:v>
                </c:pt>
                <c:pt idx="32">
                  <c:v>13.9</c:v>
                </c:pt>
              </c:numCache>
            </c:numRef>
          </c:xVal>
          <c:yVal>
            <c:numRef>
              <c:f>公会計指標分析・財政指標組合せ分析表!$BP$73:$DC$73</c:f>
              <c:numCache>
                <c:formatCode>#,##0.0;"▲ "#,##0.0</c:formatCode>
                <c:ptCount val="40"/>
                <c:pt idx="0">
                  <c:v>67.400000000000006</c:v>
                </c:pt>
                <c:pt idx="8">
                  <c:v>38.700000000000003</c:v>
                </c:pt>
                <c:pt idx="16">
                  <c:v>81.5</c:v>
                </c:pt>
                <c:pt idx="24">
                  <c:v>82.7</c:v>
                </c:pt>
                <c:pt idx="32">
                  <c:v>54.6</c:v>
                </c:pt>
              </c:numCache>
            </c:numRef>
          </c:yVal>
          <c:smooth val="0"/>
          <c:extLst>
            <c:ext xmlns:c16="http://schemas.microsoft.com/office/drawing/2014/chart" uri="{C3380CC4-5D6E-409C-BE32-E72D297353CC}">
              <c16:uniqueId val="{00000009-43F3-492F-8173-541E821036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{15158A46-E594-428D-BDE7-5E6C6F22009D}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F3-492F-8173-541E821036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{4B605C52-0828-42B4-B559-C78265EE56E5}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F3-492F-8173-541E821036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{2C33002E-09EB-49CA-AEF9-B2849604343E}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F3-492F-8173-541E821036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{E9B4EBC4-EDF3-435A-8224-76331A1F2F50}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F3-492F-8173-541E821036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{D768E5A5-442D-43C5-9042-A01632BCBBCA}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F3-492F-8173-541E821036E6}"/>
                </c:ext>
              </c:extLst>
            </c:dLbl>
            <c:dLbl>
              <c:idx val="8"/>
              <c:layout>
                <c:manualLayout>
                  <c:x val="-2.4962107375550227E-2"/>
                  <c:y val="-9.316278365676718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{DD4F9D93-C2B3-4BEA-B1AF-75C08A1AB367}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F3-492F-8173-541E821036E6}"/>
                </c:ext>
              </c:extLst>
            </c:dLbl>
            <c:dLbl>
              <c:idx val="16"/>
              <c:layout>
                <c:manualLayout>
                  <c:x val="-3.8433875862671038E-2"/>
                  <c:y val="-8.983688687019096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{BCBCDA9F-23AA-4E4B-A491-8EBA311B17F7}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F3-492F-8173-541E821036E6}"/>
                </c:ext>
              </c:extLst>
            </c:dLbl>
            <c:dLbl>
              <c:idx val="24"/>
              <c:layout>
                <c:manualLayout>
                  <c:x val="-3.1697991619110633E-2"/>
                  <c:y val="-1.44125618960660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{1804328E-8165-4681-B6C0-27C02586B72F}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F3-492F-8173-541E821036E6}"/>
                </c:ext>
              </c:extLst>
            </c:dLbl>
            <c:dLbl>
              <c:idx val="32"/>
              <c:layout>
                <c:manualLayout>
                  <c:x val="-3.1697991619110633E-2"/>
                  <c:y val="-5.225401344058217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{C0D7BE51-5592-46EA-BC5D-900E0EAE1DD4}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F3-492F-8173-541E821036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3F3-492F-8173-541E821036E6}"/>
            </c:ext>
          </c:extLst>
        </c:ser>
        <c:dLbls>
          <c:showLegendKey val="0"/>
          <c:showVal val="1"/>
          <c:showCatName val="0"/>
          <c:showSerName val="0"/>
          <c:showPercent val="0"/>
          <c:showBubbleSize val="0"/>
        </c:dLbls>
        <c:axId val="84219776"/>
        <c:axId val="84234240"/>
      </c:scatterChart>
      <c:valAx>
        <c:axId val="84219776"/>
        <c:scaling>
          <c:orientation val="minMax"/>
          <c:max val="14.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近年の辺地対策事業や緊急防災減災事業における投資的事業の実施により公債費比率ベースでは増加しているが、積極的に普通交付税補填率の高い起債を借入れるように努めているため、実質公債費比率ベースとしては上昇していない。しかしながら、長期的視野を持ち、プライマリーバランスに配慮しながら起債借入を行い、また償還金等について年次的に平準化するよ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と充当可能額のバランスを保っているが、引き続き適正なバランスを保つように記載と基金支消を行うとともに実施事業の取捨選択を行う。また余剰金が発生した場合、積極的に減債基金への積立を行い、将来負担額の負担を抑えるよ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過年度に実施した大型建設事業の起債償還分の取り崩しを適正に実施し、併せて年度内の財源調整において積立を実施した。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併せて「写真の町」ひがしかわ株主基金におけるふるさと納税寄附額が増加したことにより、基金全体として増加している。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ヶ年で実施した新東川小学校整備関連事業に伴い、過去に積み立てを行った減債基金の取り崩しを予定しているため減少する見込み。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「写真の町」ひがしかわ株主基金　ひがしかわ株主制度寄附による事業実施に備えた積み立て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公共施設整備等の大型事業実施に備えた積み立て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写真の町文化基金　写真の町における文化振興事業実施に備えた積み立て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東川町地域振興事業実施に備えた積み立て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小西健二奨学基金　寄附者小西健二様の意向による奨学金給付の原資とする積み立て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「写真の町」ひがしかわ株主基金　ふるさと納税寄附額の増加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財政調整基金、減債基金と併せて基金に頼らない財源確保に努める。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各年度における財源調整による増加。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年度間の財源調整のための基金であるが、極力財政調整基金に頼らない財源確保に努める。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過年度に実施した大型建設事業の起債償還分の取り崩しを適正に実施し、併せて年度内の財源調整において積立を実施した。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ヶ年で実施した新東川小学校整備関連事業に伴い、過去に積み立てを行った減債基金の取り崩しを予定しているため減少する見込み。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A59F90D-43C5-4144-956D-6AC2F7D13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9CD002-6FB2-4F50-9227-61035B5B9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A1139E-298D-4D95-9B7A-3CB0B4B4DFE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887A60A-8432-42EF-BEA9-78F4DAC4141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B86A184-0CD9-47A3-B56B-47652827F6F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99FCBEB-D63C-4538-87FA-FBE90FC45A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E7A64C6-425B-4E96-90DA-9F52E5F8A81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DBE41E1-F1A1-47C6-BAF8-19527FB3A13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5A0A355-3EE4-4A97-9FC0-590CFCA5510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294EAFE-D640-467F-AD3F-918D2107D4F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341CB35-AE32-4EE1-98E7-07164E83FC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A99442-5199-4A39-8CC4-BADFF28372A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
8,002
247.30
9,371,136
9,181,003
190,133
3,989,801
12,127,947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AF23BEB-1C0A-4FE8-8CEC-DBB28ABA019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69F3C0E-213D-4D2D-BE16-A667DE4846B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D09C6F9-3C80-44A1-82A4-3372FBFAB26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6217AB3-A971-43C0-BE16-B704351E16E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230E5EF-667D-4E50-8EE1-BFBF8255C2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0BA8E18-C309-4FEE-A44A-7E31FEA91C5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F9C84EB-4CD4-4CA7-879A-B82D2D8252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958AC34-0EAC-4C77-A412-24A48E9E2D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5E6C1C6-FB26-4C7A-BC25-EA33CA838C6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1BB1FD6-5E22-4951-9EC6-3DA4DC810BA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88847A1-CBA3-4B06-8877-A9580948E7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63501F0-C50C-46FB-A1EE-E5BFF301004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657E886-DCD4-4A34-B2A5-98108B40C9C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EF3C535-81FD-40AB-8355-B1A4621775F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A241DF7-31B2-4D65-A844-3D0CEDF596D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70F634F-8B4B-44E7-B394-F7D0CEDD9FD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2BCF991-B607-47B8-823C-9B1C0FEB98B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7283782-5089-4E4D-847B-45BD546527B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A87F367-BAD3-4977-8D88-F098123A217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6AC4E1B-81B2-4160-8D11-B252A6B74D1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0CD2D98-D0E7-4887-9CEC-086B0E6A679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7FB7866-ED4B-44C3-9B16-7EF44F5C271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8221A0F-4A29-403E-B470-3FFD0A03E21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50C15772-1BAF-4914-8B06-D13FCF3B989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35F19B7-2E24-4295-BD0C-A3762C06623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D133D9E-7CA5-40CE-B489-B873F5786F2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2E9409C-CCD5-47A3-A758-A0A6FD9954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090193E-0091-4B64-8237-46C935AB9B6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7A835141-024C-4CED-ABAF-41D951F5CC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DB75052-2750-4255-B7D9-EB0AEC9A46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6033DAC-E459-4E05-B016-E87C29BD543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77859F9-C155-495F-A6FD-778DD28ED30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8D3CA2E-5FD2-46EC-8846-DFE814CBC88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CA37666-C66B-4851-B57F-EFEF1CE7E6A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日現在において固定資産台帳整備中であるため、整備後分析を行う予定</a:t>
          </a:r>
          <a:endParaRPr lang="ja-JP" altLang="ja-JP">
            <a:effectLst/>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2055813D-8DA7-483B-872B-ADF4C11CC8FC}"/>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F1751EAE-7C70-4AFA-BE44-C2207901114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id="{CF400D9A-5BCF-4694-80E7-781B8006F96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a16="http://schemas.microsoft.com/office/drawing/2014/main" id="{3592D99A-ECB4-4A8C-9D44-7E3B5A5D33C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1ADB1AD3-8615-4E34-B990-79D6C3B4922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F8658B37-29F1-4CB7-8A97-6B24E1EF514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0A861550-9E2F-4BC5-9A7A-A18088DBA5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C1B6A593-CA67-4AF5-8F82-E1BCD822B24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1F4D991C-A11F-4F07-9474-0AA219A69C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758BF0A4-E9B2-41D0-8A12-008F8D54619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022BDAC3-DA32-49DA-821B-756E1746E8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5F94896A-1CA0-4BE3-9C1A-4A28B866A17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13D45423-B5BC-4E19-B793-7E06C077A5C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4D6E9F43-7CCC-4E40-90EF-F4137B0D3F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類似団体と比較して、年数が長くなっているが、充当可能基金が増加していく見込みのため、今後は減少していく予定</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B2E9C1C9-D673-4687-9988-B701CC512E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3E427F1D-7EDF-42CB-A797-AEE5095DDFF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a:extLst>
            <a:ext uri="{FF2B5EF4-FFF2-40B4-BE49-F238E27FC236}">
              <a16:creationId xmlns:a16="http://schemas.microsoft.com/office/drawing/2014/main" id="{8D33FD6E-228A-4B40-8BB4-ACE81A5F362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a:extLst>
            <a:ext uri="{FF2B5EF4-FFF2-40B4-BE49-F238E27FC236}">
              <a16:creationId xmlns:a16="http://schemas.microsoft.com/office/drawing/2014/main" id="{19FA131F-F240-4A43-922D-11085B932FB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a:extLst>
            <a:ext uri="{FF2B5EF4-FFF2-40B4-BE49-F238E27FC236}">
              <a16:creationId xmlns:a16="http://schemas.microsoft.com/office/drawing/2014/main" id="{26035985-E4E1-47EF-B22D-687B9E8C4A5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7" name="テキスト ボックス 66">
          <a:extLst>
            <a:ext uri="{FF2B5EF4-FFF2-40B4-BE49-F238E27FC236}">
              <a16:creationId xmlns:a16="http://schemas.microsoft.com/office/drawing/2014/main" id="{8CF07F45-5CF3-4DDF-8B45-B922EE641C7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a:extLst>
            <a:ext uri="{FF2B5EF4-FFF2-40B4-BE49-F238E27FC236}">
              <a16:creationId xmlns:a16="http://schemas.microsoft.com/office/drawing/2014/main" id="{07A05642-02C3-4BB3-93CC-F6ED69DA07C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69" name="テキスト ボックス 68">
          <a:extLst>
            <a:ext uri="{FF2B5EF4-FFF2-40B4-BE49-F238E27FC236}">
              <a16:creationId xmlns:a16="http://schemas.microsoft.com/office/drawing/2014/main" id="{335756CB-0F47-4C0E-9872-E9BA7D1C5E3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a:extLst>
            <a:ext uri="{FF2B5EF4-FFF2-40B4-BE49-F238E27FC236}">
              <a16:creationId xmlns:a16="http://schemas.microsoft.com/office/drawing/2014/main" id="{23778F54-1C6F-4CD4-B47F-67011EC29F3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1" name="テキスト ボックス 70">
          <a:extLst>
            <a:ext uri="{FF2B5EF4-FFF2-40B4-BE49-F238E27FC236}">
              <a16:creationId xmlns:a16="http://schemas.microsoft.com/office/drawing/2014/main" id="{DD797ADB-95D0-417E-89D7-FBF5F56216A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a:extLst>
            <a:ext uri="{FF2B5EF4-FFF2-40B4-BE49-F238E27FC236}">
              <a16:creationId xmlns:a16="http://schemas.microsoft.com/office/drawing/2014/main" id="{3CCAED9A-7A37-4A67-8EC8-C15C968AAA9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3" name="テキスト ボックス 72">
          <a:extLst>
            <a:ext uri="{FF2B5EF4-FFF2-40B4-BE49-F238E27FC236}">
              <a16:creationId xmlns:a16="http://schemas.microsoft.com/office/drawing/2014/main" id="{18E739CA-5470-4F9A-A5E6-F377C73265B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a:extLst>
            <a:ext uri="{FF2B5EF4-FFF2-40B4-BE49-F238E27FC236}">
              <a16:creationId xmlns:a16="http://schemas.microsoft.com/office/drawing/2014/main" id="{D024014F-E433-40CA-AE85-5F2DA46EA2B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5" name="テキスト ボックス 74">
          <a:extLst>
            <a:ext uri="{FF2B5EF4-FFF2-40B4-BE49-F238E27FC236}">
              <a16:creationId xmlns:a16="http://schemas.microsoft.com/office/drawing/2014/main" id="{98F53333-280F-4371-B8FF-659D60BCE4D5}"/>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AE337B87-E64E-4BD7-A925-A9B9D35F864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7" name="テキスト ボックス 76">
          <a:extLst>
            <a:ext uri="{FF2B5EF4-FFF2-40B4-BE49-F238E27FC236}">
              <a16:creationId xmlns:a16="http://schemas.microsoft.com/office/drawing/2014/main" id="{3E99A569-D1D3-4CCC-9FF6-E53056DA1E3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a:extLst>
            <a:ext uri="{FF2B5EF4-FFF2-40B4-BE49-F238E27FC236}">
              <a16:creationId xmlns:a16="http://schemas.microsoft.com/office/drawing/2014/main" id="{0A4AA7B1-86A7-4731-A1B7-0210D2527F1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79" name="直線コネクタ 78">
          <a:extLst>
            <a:ext uri="{FF2B5EF4-FFF2-40B4-BE49-F238E27FC236}">
              <a16:creationId xmlns:a16="http://schemas.microsoft.com/office/drawing/2014/main" id="{69D95783-A22D-4500-AFCF-48B35465E088}"/>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比率最小値テキスト">
          <a:extLst>
            <a:ext uri="{FF2B5EF4-FFF2-40B4-BE49-F238E27FC236}">
              <a16:creationId xmlns:a16="http://schemas.microsoft.com/office/drawing/2014/main" id="{790EEA23-A94F-4DD5-B669-5C277291FE8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a:extLst>
            <a:ext uri="{FF2B5EF4-FFF2-40B4-BE49-F238E27FC236}">
              <a16:creationId xmlns:a16="http://schemas.microsoft.com/office/drawing/2014/main" id="{5CCECB8B-A75C-4D7E-AAC5-CCED43E09C6E}"/>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82" name="債務償還比率最大値テキスト">
          <a:extLst>
            <a:ext uri="{FF2B5EF4-FFF2-40B4-BE49-F238E27FC236}">
              <a16:creationId xmlns:a16="http://schemas.microsoft.com/office/drawing/2014/main" id="{85405505-1F81-4637-A274-7951D51550DC}"/>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83" name="直線コネクタ 82">
          <a:extLst>
            <a:ext uri="{FF2B5EF4-FFF2-40B4-BE49-F238E27FC236}">
              <a16:creationId xmlns:a16="http://schemas.microsoft.com/office/drawing/2014/main" id="{26065319-A83F-4CAC-8130-E64C7E317F26}"/>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84" name="債務償還比率平均値テキスト">
          <a:extLst>
            <a:ext uri="{FF2B5EF4-FFF2-40B4-BE49-F238E27FC236}">
              <a16:creationId xmlns:a16="http://schemas.microsoft.com/office/drawing/2014/main" id="{DE2DDE07-D842-406F-A764-6F07C1BC7CAD}"/>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85" name="フローチャート: 判断 84">
          <a:extLst>
            <a:ext uri="{FF2B5EF4-FFF2-40B4-BE49-F238E27FC236}">
              <a16:creationId xmlns:a16="http://schemas.microsoft.com/office/drawing/2014/main" id="{ADC1FB42-DE97-4139-8DB4-D9630C7498D5}"/>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86" name="フローチャート: 判断 85">
          <a:extLst>
            <a:ext uri="{FF2B5EF4-FFF2-40B4-BE49-F238E27FC236}">
              <a16:creationId xmlns:a16="http://schemas.microsoft.com/office/drawing/2014/main" id="{0DD73D40-7723-4354-892D-CBA955D5E076}"/>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C928622-9F44-4B1F-B37D-1480D820E76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BEA014E-5647-4E3D-B062-4FEB389804E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A31F639-1C9D-476D-9D92-B4C298C98C6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90B0FF4-BE7D-48F7-BBD1-0A554862F1C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9183476-1AEB-4EF3-B6E0-A0974B8181F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141315</xdr:rowOff>
    </xdr:from>
    <xdr:to>
      <xdr:col>76</xdr:col>
      <xdr:colOff>73025</xdr:colOff>
      <xdr:row>31</xdr:row>
      <xdr:rowOff>71465</xdr:rowOff>
    </xdr:to>
    <xdr:sp macro="" textlink="">
      <xdr:nvSpPr>
        <xdr:cNvPr id="92" name="楕円 91">
          <a:extLst>
            <a:ext uri="{FF2B5EF4-FFF2-40B4-BE49-F238E27FC236}">
              <a16:creationId xmlns:a16="http://schemas.microsoft.com/office/drawing/2014/main" id="{5EEF0B62-2E97-4F16-837D-2B9C8A53AA64}"/>
            </a:ext>
          </a:extLst>
        </xdr:cNvPr>
        <xdr:cNvSpPr/>
      </xdr:nvSpPr>
      <xdr:spPr>
        <a:xfrm>
          <a:off x="14744700" y="6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164192</xdr:rowOff>
    </xdr:from>
    <xdr:ext cx="469744" cy="259045"/>
    <xdr:sp macro="" textlink="">
      <xdr:nvSpPr>
        <xdr:cNvPr id="93" name="債務償還比率該当値テキスト">
          <a:extLst>
            <a:ext uri="{FF2B5EF4-FFF2-40B4-BE49-F238E27FC236}">
              <a16:creationId xmlns:a16="http://schemas.microsoft.com/office/drawing/2014/main" id="{C9FC3B4E-6569-4E76-8162-6A6C1292A30F}"/>
            </a:ext>
          </a:extLst>
        </xdr:cNvPr>
        <xdr:cNvSpPr txBox="1"/>
      </xdr:nvSpPr>
      <xdr:spPr>
        <a:xfrm>
          <a:off x="14846300" y="590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31822</xdr:rowOff>
    </xdr:from>
    <xdr:to>
      <xdr:col>72</xdr:col>
      <xdr:colOff>123825</xdr:colOff>
      <xdr:row>30</xdr:row>
      <xdr:rowOff>133422</xdr:rowOff>
    </xdr:to>
    <xdr:sp macro="" textlink="">
      <xdr:nvSpPr>
        <xdr:cNvPr id="94" name="楕円 93">
          <a:extLst>
            <a:ext uri="{FF2B5EF4-FFF2-40B4-BE49-F238E27FC236}">
              <a16:creationId xmlns:a16="http://schemas.microsoft.com/office/drawing/2014/main" id="{D108CC61-429E-44F3-AA90-C9A15A1B2D96}"/>
            </a:ext>
          </a:extLst>
        </xdr:cNvPr>
        <xdr:cNvSpPr/>
      </xdr:nvSpPr>
      <xdr:spPr>
        <a:xfrm>
          <a:off x="14033500" y="59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82622</xdr:rowOff>
    </xdr:from>
    <xdr:to>
      <xdr:col>76</xdr:col>
      <xdr:colOff>22225</xdr:colOff>
      <xdr:row>31</xdr:row>
      <xdr:rowOff>20665</xdr:rowOff>
    </xdr:to>
    <xdr:cxnSp macro="">
      <xdr:nvCxnSpPr>
        <xdr:cNvPr id="95" name="直線コネクタ 94">
          <a:extLst>
            <a:ext uri="{FF2B5EF4-FFF2-40B4-BE49-F238E27FC236}">
              <a16:creationId xmlns:a16="http://schemas.microsoft.com/office/drawing/2014/main" id="{20AC86C4-2C21-452C-8031-ED10CFDAF393}"/>
            </a:ext>
          </a:extLst>
        </xdr:cNvPr>
        <xdr:cNvCxnSpPr/>
      </xdr:nvCxnSpPr>
      <xdr:spPr>
        <a:xfrm>
          <a:off x="14084300" y="5997647"/>
          <a:ext cx="711200" cy="10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96" name="n_1aveValue債務償還比率">
          <a:extLst>
            <a:ext uri="{FF2B5EF4-FFF2-40B4-BE49-F238E27FC236}">
              <a16:creationId xmlns:a16="http://schemas.microsoft.com/office/drawing/2014/main" id="{DBF4C3C2-FB68-4239-A7E6-657203B29803}"/>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149949</xdr:rowOff>
    </xdr:from>
    <xdr:ext cx="469744" cy="259045"/>
    <xdr:sp macro="" textlink="">
      <xdr:nvSpPr>
        <xdr:cNvPr id="97" name="n_1mainValue債務償還比率">
          <a:extLst>
            <a:ext uri="{FF2B5EF4-FFF2-40B4-BE49-F238E27FC236}">
              <a16:creationId xmlns:a16="http://schemas.microsoft.com/office/drawing/2014/main" id="{C35BF550-4669-4DB7-B0CA-C1F8A7AAF2AD}"/>
            </a:ext>
          </a:extLst>
        </xdr:cNvPr>
        <xdr:cNvSpPr txBox="1"/>
      </xdr:nvSpPr>
      <xdr:spPr>
        <a:xfrm>
          <a:off x="13836727" y="572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a:extLst>
            <a:ext uri="{FF2B5EF4-FFF2-40B4-BE49-F238E27FC236}">
              <a16:creationId xmlns:a16="http://schemas.microsoft.com/office/drawing/2014/main" id="{37130361-AE09-4132-A04E-E1D444A8843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a:extLst>
            <a:ext uri="{FF2B5EF4-FFF2-40B4-BE49-F238E27FC236}">
              <a16:creationId xmlns:a16="http://schemas.microsoft.com/office/drawing/2014/main" id="{70E577AA-2A7E-4B7C-B099-873F692233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a:extLst>
            <a:ext uri="{FF2B5EF4-FFF2-40B4-BE49-F238E27FC236}">
              <a16:creationId xmlns:a16="http://schemas.microsoft.com/office/drawing/2014/main" id="{45CE9433-1CCF-47B8-BD94-8498F6BF9819}"/>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a:extLst>
            <a:ext uri="{FF2B5EF4-FFF2-40B4-BE49-F238E27FC236}">
              <a16:creationId xmlns:a16="http://schemas.microsoft.com/office/drawing/2014/main" id="{18D7BD38-E82B-4D50-BDCD-7236C7E52DE9}"/>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a:extLst>
            <a:ext uri="{FF2B5EF4-FFF2-40B4-BE49-F238E27FC236}">
              <a16:creationId xmlns:a16="http://schemas.microsoft.com/office/drawing/2014/main" id="{15A20443-4780-4237-8E09-6EAED218799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a:extLst>
            <a:ext uri="{FF2B5EF4-FFF2-40B4-BE49-F238E27FC236}">
              <a16:creationId xmlns:a16="http://schemas.microsoft.com/office/drawing/2014/main" id="{94E4EB76-4ECE-4D8B-B8D3-A5F462ECF1F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6450A0-9F18-457D-9621-2C470AB7E3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0E24AC-1DCC-4EA4-8A8B-20AD2F0CFF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FEE633-C9D5-473A-A6F9-E7BA31D038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3A8ED8-62D5-4BE4-B0A3-ED1A5592F5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6DB1A2-BD14-4469-A378-0710540513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941782-70C9-4ED5-B4E1-66E0CA8FA3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AFE58C-EEBF-4BB8-A5B0-D64B278562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6FEF14-BC63-46BF-95CE-89113B3942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CDFD54-6CC8-4A2C-B0AD-D3CC292FF0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A2773D-1282-42F0-910D-285602A0DC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
8,002
247.30
9,371,136
9,181,003
190,133
3,989,801
12,127,947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2055B8-CA7F-459F-A9CA-89A53EC0629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575CC2-C1B7-42A6-B6CF-BEDFFFA5F7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FB1D77-A147-4CDD-93B7-58B707BFDA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1445DE-9E73-452B-8F06-C6E68AD6E5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A2FD2D-F428-465D-A518-2D482D5244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662ABE-6F15-4015-A6A4-3A67E1370E8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7FD49C1C-855C-4667-AB6D-0965989905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EB7EA087-2668-4369-B983-B552563694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57F1A127-5C90-457C-90EB-0C0C5FE4CC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EF29C20F-86F7-4B96-99F0-4D852DE1128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9C296609-FAC5-4A20-9FC1-D98FFA816C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AD34D5FC-8ACC-4EE5-95BB-5532B85927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F4BEEE90-71E4-43B6-A7F7-788E8F40A1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日現在において固定資産台帳整備中であるため、整備後分析を行う予定</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2F024D-9E14-4D83-851F-E9844E6B789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FF6CED-07C6-4121-B715-F8B5A929F0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95EEF60-9FF6-4919-AC5C-65F1B4FF78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B7CF06-4598-4236-AEF5-E6E3E42176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C44F0A-140F-41E3-A85C-B97D9DB06B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44BB6E-F29C-43C8-BBDE-53A927DE45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FFCB60-EFB6-46C3-ABF1-A7495E1FE1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C577CE-D789-4632-A9A6-7B899AA7C8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1F6AEA-8340-40FB-B9BA-8F328D194B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0EB8E5-8281-4E3E-ADB3-A0EA828D0E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
8,002
247.30
9,371,136
9,181,003
190,133
3,989,801
12,127,947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762588-2278-4EEA-97FA-8CF5143A5D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7EBEAF-B5C6-4740-9312-045D91AC3C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CA6107-954D-4AB0-B439-E62DE59250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1667E7-540F-42A3-9C35-9433A94857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462CE3-A5EE-456A-8686-BBD9C99174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639FAB7-A13C-4D95-970C-E8D60339CD5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6BAEE12A-E130-4ECC-9C80-FA68285B50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C743160-4F6D-458E-975E-7C86EFF6E2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DA089AF2-CAE6-4471-93FB-B63FAC85965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2AD069D7-1F51-4E5B-8AAA-88D6BEE82B5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6A2424EC-6F48-4550-81BF-CB44241468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631A5CEF-D2F6-434F-BF05-EA658647E8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882CC368-F92A-4CC3-A52E-D3787A47D9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日現在において固定資産台帳整備中であるため、整備後分析を行う予定</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
8,002
247.30
9,371,136
9,181,003
190,133
3,989,801
12,127,947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長引く景気低迷による個人・法人関係税の減収等から</a:t>
          </a:r>
          <a:r>
            <a:rPr kumimoji="1" lang="en-US" altLang="ja-JP" sz="1100">
              <a:latin typeface="ＭＳ Ｐゴシック" panose="020B0600070205080204" pitchFamily="50" charset="-128"/>
              <a:ea typeface="ＭＳ Ｐゴシック" panose="020B0600070205080204" pitchFamily="50" charset="-128"/>
            </a:rPr>
            <a:t>0.26</a:t>
          </a:r>
          <a:r>
            <a:rPr kumimoji="1" lang="ja-JP" altLang="en-US" sz="1100">
              <a:latin typeface="ＭＳ Ｐゴシック" panose="020B0600070205080204" pitchFamily="50" charset="-128"/>
              <a:ea typeface="ＭＳ Ｐゴシック" panose="020B0600070205080204" pitchFamily="50" charset="-128"/>
            </a:rPr>
            <a:t>％と類似団体平均を下回っているため、退職者不補充等による職員数の削減による人件費の削減、一般財源のみの臨時的ソフト事業を峻別し、投資的経費を抑制する等、歳出の徹底的な見直しを実施するとともに、税収の徴収率向上にあわせ、積極的な外資（助成金・協賛金・ふるさと納税等）の獲得を目指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積極的な高利率の地方債の借換等により類似団体の平均以下となっているが、扶助費や福祉関係経費の増加が見込まれるので、引き続き行財政改革へ取り組みを行い、義務的経費の削減に努めて現在の水準を維持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78232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598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78232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453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62</xdr:row>
      <xdr:rowOff>15494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488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61468</xdr:rowOff>
    </xdr:from>
    <xdr:to>
      <xdr:col>11</xdr:col>
      <xdr:colOff>31750</xdr:colOff>
      <xdr:row>61</xdr:row>
      <xdr:rowOff>90424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199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ゴミ処理、消防業務、葬祭業務、介護保険業務や国民健康保険業務を一部事務組合や広域連合で行うことで経費の削減に努め一定の水準で推移しているが、今後は民間でも実施可能な部分については指定管理制度の導入を行い、コスト削減を図る。引き続き経費の抑制方策を検討し、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3747</xdr:rowOff>
    </xdr:from>
    <xdr:to>
      <xdr:col>23</xdr:col>
      <xdr:colOff>133350</xdr:colOff>
      <xdr:row>85</xdr:row>
      <xdr:rowOff>100794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76997"/>
          <a:ext cx="838200" cy="9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3747</xdr:rowOff>
    </xdr:from>
    <xdr:to>
      <xdr:col>19</xdr:col>
      <xdr:colOff>133350</xdr:colOff>
      <xdr:row>85</xdr:row>
      <xdr:rowOff>29880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576997"/>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98327</xdr:rowOff>
    </xdr:from>
    <xdr:to>
      <xdr:col>15</xdr:col>
      <xdr:colOff>82550</xdr:colOff>
      <xdr:row>85</xdr:row>
      <xdr:rowOff>29880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00127"/>
          <a:ext cx="889000" cy="10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56538</xdr:rowOff>
    </xdr:from>
    <xdr:to>
      <xdr:col>11</xdr:col>
      <xdr:colOff>31750</xdr:colOff>
      <xdr:row>84</xdr:row>
      <xdr:rowOff>98327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58338"/>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49994</xdr:rowOff>
    </xdr:from>
    <xdr:to>
      <xdr:col>23</xdr:col>
      <xdr:colOff>184150</xdr:colOff>
      <xdr:row>85</xdr:row>
      <xdr:rowOff>151594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22071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9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124397</xdr:rowOff>
    </xdr:from>
    <xdr:to>
      <xdr:col>19</xdr:col>
      <xdr:colOff>184150</xdr:colOff>
      <xdr:row>85</xdr:row>
      <xdr:rowOff>54547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39324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1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150530</xdr:rowOff>
    </xdr:from>
    <xdr:to>
      <xdr:col>15</xdr:col>
      <xdr:colOff>133350</xdr:colOff>
      <xdr:row>85</xdr:row>
      <xdr:rowOff>80680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5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65457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6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47527</xdr:rowOff>
    </xdr:from>
    <xdr:to>
      <xdr:col>11</xdr:col>
      <xdr:colOff>82550</xdr:colOff>
      <xdr:row>84</xdr:row>
      <xdr:rowOff>149127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133904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3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5738</xdr:rowOff>
    </xdr:from>
    <xdr:to>
      <xdr:col>7</xdr:col>
      <xdr:colOff>31750</xdr:colOff>
      <xdr:row>84</xdr:row>
      <xdr:rowOff>107338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7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以前は類似団体平均を大幅に上回る状況であったが、平成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年度に実施した給与表見直しに伴い類似団体平均を若干上回る状況まで改善した。今後も退職者不補充等による職員数の削減を図り、給与費の抑制と縮減に努める。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99061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86516"/>
          <a:ext cx="8382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87</xdr:row>
      <xdr:rowOff>99061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589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165946</xdr:rowOff>
    </xdr:from>
    <xdr:to>
      <xdr:col>72</xdr:col>
      <xdr:colOff>203200</xdr:colOff>
      <xdr:row>87</xdr:row>
      <xdr:rowOff>42757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106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165946</xdr:rowOff>
    </xdr:from>
    <xdr:to>
      <xdr:col>68</xdr:col>
      <xdr:colOff>152400</xdr:colOff>
      <xdr:row>87</xdr:row>
      <xdr:rowOff>10584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106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78334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115146</xdr:rowOff>
    </xdr:from>
    <xdr:to>
      <xdr:col>68</xdr:col>
      <xdr:colOff>203200</xdr:colOff>
      <xdr:row>87</xdr:row>
      <xdr:rowOff>45296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30073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以前より退職者不補充による職員数の削減を図っているが、住民サービスを維持するため、必要な職員数を維持していく。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160310</xdr:rowOff>
    </xdr:from>
    <xdr:to>
      <xdr:col>81</xdr:col>
      <xdr:colOff>44450</xdr:colOff>
      <xdr:row>60</xdr:row>
      <xdr:rowOff>25400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75860"/>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160310</xdr:rowOff>
    </xdr:from>
    <xdr:to>
      <xdr:col>77</xdr:col>
      <xdr:colOff>44450</xdr:colOff>
      <xdr:row>60</xdr:row>
      <xdr:rowOff>17127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75860"/>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17127</xdr:rowOff>
    </xdr:from>
    <xdr:to>
      <xdr:col>72</xdr:col>
      <xdr:colOff>203200</xdr:colOff>
      <xdr:row>60</xdr:row>
      <xdr:rowOff>32984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04127"/>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32984</xdr:rowOff>
    </xdr:from>
    <xdr:to>
      <xdr:col>68</xdr:col>
      <xdr:colOff>152400</xdr:colOff>
      <xdr:row>60</xdr:row>
      <xdr:rowOff>68834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19984"/>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109510</xdr:rowOff>
    </xdr:from>
    <xdr:to>
      <xdr:col>77</xdr:col>
      <xdr:colOff>95250</xdr:colOff>
      <xdr:row>60</xdr:row>
      <xdr:rowOff>39660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49837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9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137777</xdr:rowOff>
    </xdr:from>
    <xdr:to>
      <xdr:col>73</xdr:col>
      <xdr:colOff>44450</xdr:colOff>
      <xdr:row>60</xdr:row>
      <xdr:rowOff>67927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78104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153634</xdr:rowOff>
    </xdr:from>
    <xdr:to>
      <xdr:col>68</xdr:col>
      <xdr:colOff>203200</xdr:colOff>
      <xdr:row>60</xdr:row>
      <xdr:rowOff>83784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93961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3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18034</xdr:rowOff>
    </xdr:from>
    <xdr:to>
      <xdr:col>64</xdr:col>
      <xdr:colOff>152400</xdr:colOff>
      <xdr:row>60</xdr:row>
      <xdr:rowOff>119634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129811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ヶ年で実施した新東川小学校整備とその関連事業や辺地地域への公共投資により上昇している。普通交付税補填対象の起債を選択し、計画的に積み立てた減債基金の支消により実質的な元利償還金の増加は抑え、今後も事業実施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43</xdr:row>
      <xdr:rowOff>42164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2764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126746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1664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15748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15748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162814</xdr:rowOff>
    </xdr:from>
    <xdr:to>
      <xdr:col>81</xdr:col>
      <xdr:colOff>95250</xdr:colOff>
      <xdr:row>43</xdr:row>
      <xdr:rowOff>92964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134891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3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63449</xdr:rowOff>
    </xdr:from>
    <xdr:to>
      <xdr:col>81</xdr:col>
      <xdr:colOff>44450</xdr:colOff>
      <xdr:row>18</xdr:row>
      <xdr:rowOff>163220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978099"/>
          <a:ext cx="838200" cy="2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151638</xdr:rowOff>
    </xdr:from>
    <xdr:to>
      <xdr:col>77</xdr:col>
      <xdr:colOff>44450</xdr:colOff>
      <xdr:row>18</xdr:row>
      <xdr:rowOff>163220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323773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81432</xdr:rowOff>
    </xdr:from>
    <xdr:to>
      <xdr:col>72</xdr:col>
      <xdr:colOff>203200</xdr:colOff>
      <xdr:row>18</xdr:row>
      <xdr:rowOff>151638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824632"/>
          <a:ext cx="889000" cy="4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81432</xdr:rowOff>
    </xdr:from>
    <xdr:to>
      <xdr:col>68</xdr:col>
      <xdr:colOff>152400</xdr:colOff>
      <xdr:row>18</xdr:row>
      <xdr:rowOff>15545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824632"/>
          <a:ext cx="889000" cy="27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12649</xdr:rowOff>
    </xdr:from>
    <xdr:to>
      <xdr:col>81</xdr:col>
      <xdr:colOff>95250</xdr:colOff>
      <xdr:row>17</xdr:row>
      <xdr:rowOff>114249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156176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8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112420</xdr:rowOff>
    </xdr:from>
    <xdr:to>
      <xdr:col>77</xdr:col>
      <xdr:colOff>95250</xdr:colOff>
      <xdr:row>19</xdr:row>
      <xdr:rowOff>42570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1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27347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28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100838</xdr:rowOff>
    </xdr:from>
    <xdr:to>
      <xdr:col>73</xdr:col>
      <xdr:colOff>44450</xdr:colOff>
      <xdr:row>19</xdr:row>
      <xdr:rowOff>30988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15765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27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7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117009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136195</xdr:rowOff>
    </xdr:from>
    <xdr:to>
      <xdr:col>64</xdr:col>
      <xdr:colOff>152400</xdr:colOff>
      <xdr:row>18</xdr:row>
      <xdr:rowOff>66345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0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51122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1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
8,002
247.30
9,371,136
9,181,003
190,133
3,989,801
12,127,947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近年は団塊の世代の退職により類似団体を下回る水準となっているが、年代のバランスによるものであり、今後も人件費経費の抑制を検討していく。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136144</xdr:rowOff>
    </xdr:from>
    <xdr:to>
      <xdr:col>24</xdr:col>
      <xdr:colOff>25400</xdr:colOff>
      <xdr:row>35</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654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24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85344</xdr:rowOff>
    </xdr:from>
    <xdr:to>
      <xdr:col>24</xdr:col>
      <xdr:colOff>76200</xdr:colOff>
      <xdr:row>35</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165371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126492</xdr:rowOff>
    </xdr:from>
    <xdr:to>
      <xdr:col>20</xdr:col>
      <xdr:colOff>38100</xdr:colOff>
      <xdr:row>35</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類似団体の平均程度の水準となっているが、臨時的ソフト事業が経常的事業とならないようビルド＆スクラップや指定管理の見直しを図り、経常的コストの削減に努めていく。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38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57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56134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61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18</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707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類似団体の平均程度の水準となっているが、適正な審査に努め引き続き水準を維持するように努める。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他会計に繰出金が減少傾向にあり類似団体平均を下回る状況であるが、維持管理事業の計画的な実施により水準の急変が無いように努める。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108712</xdr:rowOff>
    </xdr:from>
    <xdr:to>
      <xdr:col>82</xdr:col>
      <xdr:colOff>107950</xdr:colOff>
      <xdr:row>54</xdr:row>
      <xdr:rowOff>117856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367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108712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339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55</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293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67056</xdr:rowOff>
    </xdr:from>
    <xdr:to>
      <xdr:col>82</xdr:col>
      <xdr:colOff>158750</xdr:colOff>
      <xdr:row>54</xdr:row>
      <xdr:rowOff>168656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83583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57912</xdr:rowOff>
    </xdr:from>
    <xdr:to>
      <xdr:col>78</xdr:col>
      <xdr:colOff>120650</xdr:colOff>
      <xdr:row>54</xdr:row>
      <xdr:rowOff>159512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169689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経常的な補助費等のビルド＆スクラップを行い、類似団体を下回る数値にまで改善した。今後も団体運営補助についての徹底的な見直しを行い、適正な交付に努め、事業費補助等の適正化に努めていく。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2489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56134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3266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38</xdr:row>
      <xdr:rowOff>99568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997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38</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2206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近年大型事業が集中し起債借入が増えたことにより、類似団体平均を平成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年度から上回っている。しかしながら普通交付税補填率が大きい起債を選択しており実質的な財源不足による財政の硬直化は起こらないと考えている。今後も償還額の平準化や起債の取捨に努める。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xdr:rowOff>
    </xdr:from>
    <xdr:to>
      <xdr:col>24</xdr:col>
      <xdr:colOff>25400</xdr:colOff>
      <xdr:row>80</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7172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80</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5991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79</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3553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153670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19050</xdr:rowOff>
    </xdr:from>
    <xdr:to>
      <xdr:col>24</xdr:col>
      <xdr:colOff>76200</xdr:colOff>
      <xdr:row>80</xdr:row>
      <xdr:rowOff>120650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99077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121920</xdr:rowOff>
    </xdr:from>
    <xdr:to>
      <xdr:col>20</xdr:col>
      <xdr:colOff>38100</xdr:colOff>
      <xdr:row>80</xdr:row>
      <xdr:rowOff>52070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36847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近年は類似団体の平均を下回っていることから、今後もそれぞれの経費の見直しを行い、削減に努める。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68217</xdr:rowOff>
    </xdr:from>
    <xdr:to>
      <xdr:col>82</xdr:col>
      <xdr:colOff>107950</xdr:colOff>
      <xdr:row>72</xdr:row>
      <xdr:rowOff>159657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41261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159657</xdr:rowOff>
    </xdr:from>
    <xdr:to>
      <xdr:col>78</xdr:col>
      <xdr:colOff>69850</xdr:colOff>
      <xdr:row>73</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5040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46990</xdr:rowOff>
    </xdr:from>
    <xdr:to>
      <xdr:col>73</xdr:col>
      <xdr:colOff>180975</xdr:colOff>
      <xdr:row>74</xdr:row>
      <xdr:rowOff>19231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5628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19231</xdr:rowOff>
    </xdr:from>
    <xdr:to>
      <xdr:col>69</xdr:col>
      <xdr:colOff>92075</xdr:colOff>
      <xdr:row>74</xdr:row>
      <xdr:rowOff>91077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7065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17417</xdr:rowOff>
    </xdr:from>
    <xdr:to>
      <xdr:col>82</xdr:col>
      <xdr:colOff>158750</xdr:colOff>
      <xdr:row>72</xdr:row>
      <xdr:rowOff>119017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3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97444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2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108857</xdr:rowOff>
    </xdr:from>
    <xdr:to>
      <xdr:col>78</xdr:col>
      <xdr:colOff>120650</xdr:colOff>
      <xdr:row>73</xdr:row>
      <xdr:rowOff>39007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49184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22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167640</xdr:rowOff>
    </xdr:from>
    <xdr:to>
      <xdr:col>74</xdr:col>
      <xdr:colOff>31750</xdr:colOff>
      <xdr:row>73</xdr:row>
      <xdr:rowOff>97790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107967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139881</xdr:rowOff>
    </xdr:from>
    <xdr:to>
      <xdr:col>69</xdr:col>
      <xdr:colOff>142875</xdr:colOff>
      <xdr:row>74</xdr:row>
      <xdr:rowOff>70031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80208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2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40277</xdr:rowOff>
    </xdr:from>
    <xdr:to>
      <xdr:col>65</xdr:col>
      <xdr:colOff>53975</xdr:colOff>
      <xdr:row>74</xdr:row>
      <xdr:rowOff>141877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152054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27229</xdr:rowOff>
    </xdr:from>
    <xdr:to>
      <xdr:col>29</xdr:col>
      <xdr:colOff>127000</xdr:colOff>
      <xdr:row>17</xdr:row>
      <xdr:rowOff>48135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989504"/>
          <a:ext cx="647700" cy="20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27229</xdr:rowOff>
    </xdr:from>
    <xdr:to>
      <xdr:col>26</xdr:col>
      <xdr:colOff>50800</xdr:colOff>
      <xdr:row>17</xdr:row>
      <xdr:rowOff>78579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89504"/>
          <a:ext cx="698500" cy="5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78579</xdr:rowOff>
    </xdr:from>
    <xdr:to>
      <xdr:col>22</xdr:col>
      <xdr:colOff>114300</xdr:colOff>
      <xdr:row>17</xdr:row>
      <xdr:rowOff>102319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40854"/>
          <a:ext cx="698500" cy="2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102319</xdr:rowOff>
    </xdr:from>
    <xdr:to>
      <xdr:col>18</xdr:col>
      <xdr:colOff>177800</xdr:colOff>
      <xdr:row>17</xdr:row>
      <xdr:rowOff>113349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64594"/>
          <a:ext cx="698500" cy="11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168785</xdr:rowOff>
    </xdr:from>
    <xdr:to>
      <xdr:col>29</xdr:col>
      <xdr:colOff>177800</xdr:colOff>
      <xdr:row>17</xdr:row>
      <xdr:rowOff>98935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59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140862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3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147879</xdr:rowOff>
    </xdr:from>
    <xdr:to>
      <xdr:col>26</xdr:col>
      <xdr:colOff>101600</xdr:colOff>
      <xdr:row>17</xdr:row>
      <xdr:rowOff>78029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3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27779</xdr:rowOff>
    </xdr:from>
    <xdr:to>
      <xdr:col>22</xdr:col>
      <xdr:colOff>165100</xdr:colOff>
      <xdr:row>17</xdr:row>
      <xdr:rowOff>129379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9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114156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7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51519</xdr:rowOff>
    </xdr:from>
    <xdr:to>
      <xdr:col>19</xdr:col>
      <xdr:colOff>38100</xdr:colOff>
      <xdr:row>17</xdr:row>
      <xdr:rowOff>153119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1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137896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0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62549</xdr:rowOff>
    </xdr:from>
    <xdr:to>
      <xdr:col>15</xdr:col>
      <xdr:colOff>101600</xdr:colOff>
      <xdr:row>17</xdr:row>
      <xdr:rowOff>164149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2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148926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1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73682</xdr:rowOff>
    </xdr:from>
    <xdr:to>
      <xdr:col>29</xdr:col>
      <xdr:colOff>127000</xdr:colOff>
      <xdr:row>34</xdr:row>
      <xdr:rowOff>186120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341132"/>
          <a:ext cx="647700" cy="11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73682</xdr:rowOff>
    </xdr:from>
    <xdr:to>
      <xdr:col>26</xdr:col>
      <xdr:colOff>50800</xdr:colOff>
      <xdr:row>34</xdr:row>
      <xdr:rowOff>130668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341132"/>
          <a:ext cx="698500" cy="56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130668</xdr:rowOff>
    </xdr:from>
    <xdr:to>
      <xdr:col>22</xdr:col>
      <xdr:colOff>114300</xdr:colOff>
      <xdr:row>35</xdr:row>
      <xdr:rowOff>56744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398118"/>
          <a:ext cx="698500" cy="26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24500</xdr:rowOff>
    </xdr:from>
    <xdr:to>
      <xdr:col>18</xdr:col>
      <xdr:colOff>177800</xdr:colOff>
      <xdr:row>35</xdr:row>
      <xdr:rowOff>56744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34850"/>
          <a:ext cx="698500" cy="3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135320</xdr:rowOff>
    </xdr:from>
    <xdr:to>
      <xdr:col>29</xdr:col>
      <xdr:colOff>177800</xdr:colOff>
      <xdr:row>34</xdr:row>
      <xdr:rowOff>236920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0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323297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4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22882</xdr:rowOff>
    </xdr:from>
    <xdr:to>
      <xdr:col>26</xdr:col>
      <xdr:colOff>101600</xdr:colOff>
      <xdr:row>34</xdr:row>
      <xdr:rowOff>124482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90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134659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5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79868</xdr:rowOff>
    </xdr:from>
    <xdr:to>
      <xdr:col>22</xdr:col>
      <xdr:colOff>165100</xdr:colOff>
      <xdr:row>34</xdr:row>
      <xdr:rowOff>181468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4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191645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1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5944</xdr:rowOff>
    </xdr:from>
    <xdr:to>
      <xdr:col>19</xdr:col>
      <xdr:colOff>38100</xdr:colOff>
      <xdr:row>35</xdr:row>
      <xdr:rowOff>107544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1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92321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316600</xdr:rowOff>
    </xdr:from>
    <xdr:to>
      <xdr:col>15</xdr:col>
      <xdr:colOff>101600</xdr:colOff>
      <xdr:row>35</xdr:row>
      <xdr:rowOff>75300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8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60077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7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
8,002
247.30
9,371,136
9,181,003
190,133
3,989,801
12,127,947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61945</xdr:rowOff>
    </xdr:from>
    <xdr:to>
      <xdr:col>24</xdr:col>
      <xdr:colOff>63500</xdr:colOff>
      <xdr:row>37</xdr:row>
      <xdr:rowOff>95801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05595"/>
          <a:ext cx="8382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58768</xdr:rowOff>
    </xdr:from>
    <xdr:to>
      <xdr:col>19</xdr:col>
      <xdr:colOff>177800</xdr:colOff>
      <xdr:row>37</xdr:row>
      <xdr:rowOff>61945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02418"/>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32685</xdr:rowOff>
    </xdr:from>
    <xdr:to>
      <xdr:col>15</xdr:col>
      <xdr:colOff>50800</xdr:colOff>
      <xdr:row>37</xdr:row>
      <xdr:rowOff>58768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76335"/>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32685</xdr:rowOff>
    </xdr:from>
    <xdr:to>
      <xdr:col>10</xdr:col>
      <xdr:colOff>114300</xdr:colOff>
      <xdr:row>37</xdr:row>
      <xdr:rowOff>49273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6335"/>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45001</xdr:rowOff>
    </xdr:from>
    <xdr:to>
      <xdr:col>24</xdr:col>
      <xdr:colOff>114300</xdr:colOff>
      <xdr:row>37</xdr:row>
      <xdr:rowOff>146601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23428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11145</xdr:rowOff>
    </xdr:from>
    <xdr:to>
      <xdr:col>20</xdr:col>
      <xdr:colOff>38100</xdr:colOff>
      <xdr:row>37</xdr:row>
      <xdr:rowOff>112745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103872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7968</xdr:rowOff>
    </xdr:from>
    <xdr:to>
      <xdr:col>15</xdr:col>
      <xdr:colOff>101600</xdr:colOff>
      <xdr:row>37</xdr:row>
      <xdr:rowOff>109568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100695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153335</xdr:rowOff>
    </xdr:from>
    <xdr:to>
      <xdr:col>10</xdr:col>
      <xdr:colOff>165100</xdr:colOff>
      <xdr:row>37</xdr:row>
      <xdr:rowOff>83485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74612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169923</xdr:rowOff>
    </xdr:from>
    <xdr:to>
      <xdr:col>6</xdr:col>
      <xdr:colOff>38100</xdr:colOff>
      <xdr:row>37</xdr:row>
      <xdr:rowOff>100073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91200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145196</xdr:rowOff>
    </xdr:from>
    <xdr:to>
      <xdr:col>24</xdr:col>
      <xdr:colOff>63500</xdr:colOff>
      <xdr:row>53</xdr:row>
      <xdr:rowOff>121393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060596"/>
          <a:ext cx="838200" cy="1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53915</xdr:rowOff>
    </xdr:from>
    <xdr:to>
      <xdr:col>19</xdr:col>
      <xdr:colOff>177800</xdr:colOff>
      <xdr:row>53</xdr:row>
      <xdr:rowOff>121393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140765"/>
          <a:ext cx="889000" cy="6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53915</xdr:rowOff>
    </xdr:from>
    <xdr:to>
      <xdr:col>15</xdr:col>
      <xdr:colOff>50800</xdr:colOff>
      <xdr:row>54</xdr:row>
      <xdr:rowOff>66580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140765"/>
          <a:ext cx="889000" cy="18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66580</xdr:rowOff>
    </xdr:from>
    <xdr:to>
      <xdr:col>10</xdr:col>
      <xdr:colOff>114300</xdr:colOff>
      <xdr:row>54</xdr:row>
      <xdr:rowOff>135183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324880"/>
          <a:ext cx="889000" cy="6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94396</xdr:rowOff>
    </xdr:from>
    <xdr:to>
      <xdr:col>24</xdr:col>
      <xdr:colOff>114300</xdr:colOff>
      <xdr:row>53</xdr:row>
      <xdr:rowOff>24546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0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117273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86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70593</xdr:rowOff>
    </xdr:from>
    <xdr:to>
      <xdr:col>20</xdr:col>
      <xdr:colOff>38100</xdr:colOff>
      <xdr:row>54</xdr:row>
      <xdr:rowOff>743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17270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3115</xdr:rowOff>
    </xdr:from>
    <xdr:to>
      <xdr:col>15</xdr:col>
      <xdr:colOff>101600</xdr:colOff>
      <xdr:row>53</xdr:row>
      <xdr:rowOff>104715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0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121242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86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15780</xdr:rowOff>
    </xdr:from>
    <xdr:to>
      <xdr:col>10</xdr:col>
      <xdr:colOff>165100</xdr:colOff>
      <xdr:row>54</xdr:row>
      <xdr:rowOff>117380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133907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04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84383</xdr:rowOff>
    </xdr:from>
    <xdr:to>
      <xdr:col>6</xdr:col>
      <xdr:colOff>38100</xdr:colOff>
      <xdr:row>55</xdr:row>
      <xdr:rowOff>14533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31060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1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111080</xdr:rowOff>
    </xdr:from>
    <xdr:to>
      <xdr:col>24</xdr:col>
      <xdr:colOff>63500</xdr:colOff>
      <xdr:row>77</xdr:row>
      <xdr:rowOff>116543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12730"/>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111080</xdr:rowOff>
    </xdr:from>
    <xdr:to>
      <xdr:col>19</xdr:col>
      <xdr:colOff>177800</xdr:colOff>
      <xdr:row>77</xdr:row>
      <xdr:rowOff>162789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2730"/>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142191</xdr:rowOff>
    </xdr:from>
    <xdr:to>
      <xdr:col>15</xdr:col>
      <xdr:colOff>50800</xdr:colOff>
      <xdr:row>77</xdr:row>
      <xdr:rowOff>162789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72391"/>
          <a:ext cx="889000" cy="19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98529</xdr:rowOff>
    </xdr:from>
    <xdr:to>
      <xdr:col>10</xdr:col>
      <xdr:colOff>114300</xdr:colOff>
      <xdr:row>76</xdr:row>
      <xdr:rowOff>142191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28729"/>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65743</xdr:rowOff>
    </xdr:from>
    <xdr:to>
      <xdr:col>24</xdr:col>
      <xdr:colOff>114300</xdr:colOff>
      <xdr:row>77</xdr:row>
      <xdr:rowOff>167343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44170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4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60280</xdr:rowOff>
    </xdr:from>
    <xdr:to>
      <xdr:col>20</xdr:col>
      <xdr:colOff>38100</xdr:colOff>
      <xdr:row>77</xdr:row>
      <xdr:rowOff>161880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153007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111989</xdr:rowOff>
    </xdr:from>
    <xdr:to>
      <xdr:col>15</xdr:col>
      <xdr:colOff>101600</xdr:colOff>
      <xdr:row>78</xdr:row>
      <xdr:rowOff>42139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33266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91391</xdr:rowOff>
    </xdr:from>
    <xdr:to>
      <xdr:col>10</xdr:col>
      <xdr:colOff>165100</xdr:colOff>
      <xdr:row>77</xdr:row>
      <xdr:rowOff>21541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38069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47729</xdr:rowOff>
    </xdr:from>
    <xdr:to>
      <xdr:col>6</xdr:col>
      <xdr:colOff>38100</xdr:colOff>
      <xdr:row>76</xdr:row>
      <xdr:rowOff>149329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7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165856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134246</xdr:rowOff>
    </xdr:from>
    <xdr:to>
      <xdr:col>24</xdr:col>
      <xdr:colOff>63500</xdr:colOff>
      <xdr:row>97</xdr:row>
      <xdr:rowOff>154315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64896"/>
          <a:ext cx="8382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84085</xdr:rowOff>
    </xdr:from>
    <xdr:to>
      <xdr:col>19</xdr:col>
      <xdr:colOff>177800</xdr:colOff>
      <xdr:row>97</xdr:row>
      <xdr:rowOff>154315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14735"/>
          <a:ext cx="889000" cy="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84085</xdr:rowOff>
    </xdr:from>
    <xdr:to>
      <xdr:col>15</xdr:col>
      <xdr:colOff>50800</xdr:colOff>
      <xdr:row>98</xdr:row>
      <xdr:rowOff>60344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14735"/>
          <a:ext cx="889000" cy="1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60344</xdr:rowOff>
    </xdr:from>
    <xdr:to>
      <xdr:col>10</xdr:col>
      <xdr:colOff>114300</xdr:colOff>
      <xdr:row>98</xdr:row>
      <xdr:rowOff>62156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2444"/>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83446</xdr:rowOff>
    </xdr:from>
    <xdr:to>
      <xdr:col>24</xdr:col>
      <xdr:colOff>114300</xdr:colOff>
      <xdr:row>98</xdr:row>
      <xdr:rowOff>13596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61873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103515</xdr:rowOff>
    </xdr:from>
    <xdr:to>
      <xdr:col>20</xdr:col>
      <xdr:colOff>38100</xdr:colOff>
      <xdr:row>98</xdr:row>
      <xdr:rowOff>33665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24792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33285</xdr:rowOff>
    </xdr:from>
    <xdr:to>
      <xdr:col>15</xdr:col>
      <xdr:colOff>101600</xdr:colOff>
      <xdr:row>97</xdr:row>
      <xdr:rowOff>134885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126012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9544</xdr:rowOff>
    </xdr:from>
    <xdr:to>
      <xdr:col>10</xdr:col>
      <xdr:colOff>165100</xdr:colOff>
      <xdr:row>98</xdr:row>
      <xdr:rowOff>111144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102271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11356</xdr:rowOff>
    </xdr:from>
    <xdr:to>
      <xdr:col>6</xdr:col>
      <xdr:colOff>38100</xdr:colOff>
      <xdr:row>98</xdr:row>
      <xdr:rowOff>112956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104083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103942</xdr:rowOff>
    </xdr:from>
    <xdr:to>
      <xdr:col>55</xdr:col>
      <xdr:colOff>0</xdr:colOff>
      <xdr:row>32</xdr:row>
      <xdr:rowOff>108414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590342"/>
          <a:ext cx="838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103942</xdr:rowOff>
    </xdr:from>
    <xdr:to>
      <xdr:col>50</xdr:col>
      <xdr:colOff>114300</xdr:colOff>
      <xdr:row>33</xdr:row>
      <xdr:rowOff>123552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590342"/>
          <a:ext cx="889000" cy="19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123552</xdr:rowOff>
    </xdr:from>
    <xdr:to>
      <xdr:col>45</xdr:col>
      <xdr:colOff>177800</xdr:colOff>
      <xdr:row>33</xdr:row>
      <xdr:rowOff>160635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81402"/>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160635</xdr:rowOff>
    </xdr:from>
    <xdr:to>
      <xdr:col>41</xdr:col>
      <xdr:colOff>50800</xdr:colOff>
      <xdr:row>34</xdr:row>
      <xdr:rowOff>163580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818485"/>
          <a:ext cx="889000" cy="17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57614</xdr:rowOff>
    </xdr:from>
    <xdr:to>
      <xdr:col>55</xdr:col>
      <xdr:colOff>50800</xdr:colOff>
      <xdr:row>32</xdr:row>
      <xdr:rowOff>159214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5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80491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39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53142</xdr:rowOff>
    </xdr:from>
    <xdr:to>
      <xdr:col>50</xdr:col>
      <xdr:colOff>165100</xdr:colOff>
      <xdr:row>32</xdr:row>
      <xdr:rowOff>154742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53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171269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31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72752</xdr:rowOff>
    </xdr:from>
    <xdr:to>
      <xdr:col>46</xdr:col>
      <xdr:colOff>38100</xdr:colOff>
      <xdr:row>34</xdr:row>
      <xdr:rowOff>2902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19429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0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109835</xdr:rowOff>
    </xdr:from>
    <xdr:to>
      <xdr:col>41</xdr:col>
      <xdr:colOff>101600</xdr:colOff>
      <xdr:row>34</xdr:row>
      <xdr:rowOff>39985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7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56512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54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112780</xdr:rowOff>
    </xdr:from>
    <xdr:to>
      <xdr:col>36</xdr:col>
      <xdr:colOff>165100</xdr:colOff>
      <xdr:row>35</xdr:row>
      <xdr:rowOff>42930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59457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1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39329</xdr:rowOff>
    </xdr:from>
    <xdr:to>
      <xdr:col>55</xdr:col>
      <xdr:colOff>0</xdr:colOff>
      <xdr:row>55</xdr:row>
      <xdr:rowOff>103562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126179"/>
          <a:ext cx="838200" cy="40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39329</xdr:rowOff>
    </xdr:from>
    <xdr:to>
      <xdr:col>50</xdr:col>
      <xdr:colOff>114300</xdr:colOff>
      <xdr:row>54</xdr:row>
      <xdr:rowOff>45948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126179"/>
          <a:ext cx="889000" cy="1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45948</xdr:rowOff>
    </xdr:from>
    <xdr:to>
      <xdr:col>45</xdr:col>
      <xdr:colOff>177800</xdr:colOff>
      <xdr:row>54</xdr:row>
      <xdr:rowOff>72389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304248"/>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11474</xdr:rowOff>
    </xdr:from>
    <xdr:to>
      <xdr:col>41</xdr:col>
      <xdr:colOff>50800</xdr:colOff>
      <xdr:row>54</xdr:row>
      <xdr:rowOff>72389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8583974"/>
          <a:ext cx="889000" cy="7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52762</xdr:rowOff>
    </xdr:from>
    <xdr:to>
      <xdr:col>55</xdr:col>
      <xdr:colOff>50800</xdr:colOff>
      <xdr:row>55</xdr:row>
      <xdr:rowOff>154362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31189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6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159979</xdr:rowOff>
    </xdr:from>
    <xdr:to>
      <xdr:col>50</xdr:col>
      <xdr:colOff>165100</xdr:colOff>
      <xdr:row>53</xdr:row>
      <xdr:rowOff>90129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0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106656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885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166598</xdr:rowOff>
    </xdr:from>
    <xdr:to>
      <xdr:col>46</xdr:col>
      <xdr:colOff>38100</xdr:colOff>
      <xdr:row>54</xdr:row>
      <xdr:rowOff>96748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2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113275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0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21589</xdr:rowOff>
    </xdr:from>
    <xdr:to>
      <xdr:col>41</xdr:col>
      <xdr:colOff>101600</xdr:colOff>
      <xdr:row>54</xdr:row>
      <xdr:rowOff>123189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2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139716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05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132124</xdr:rowOff>
    </xdr:from>
    <xdr:to>
      <xdr:col>36</xdr:col>
      <xdr:colOff>165100</xdr:colOff>
      <xdr:row>50</xdr:row>
      <xdr:rowOff>62274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85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78801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830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73642</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418042"/>
          <a:ext cx="1270" cy="117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20319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9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73642</xdr:rowOff>
    </xdr:from>
    <xdr:to>
      <xdr:col>55</xdr:col>
      <xdr:colOff>88900</xdr:colOff>
      <xdr:row>72</xdr:row>
      <xdr:rowOff>73642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41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159676</xdr:rowOff>
    </xdr:from>
    <xdr:to>
      <xdr:col>55</xdr:col>
      <xdr:colOff>0</xdr:colOff>
      <xdr:row>76</xdr:row>
      <xdr:rowOff>160545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846976"/>
          <a:ext cx="838200" cy="34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164185</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65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14308</xdr:rowOff>
    </xdr:from>
    <xdr:to>
      <xdr:col>55</xdr:col>
      <xdr:colOff>50800</xdr:colOff>
      <xdr:row>78</xdr:row>
      <xdr:rowOff>115908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159676</xdr:rowOff>
    </xdr:from>
    <xdr:to>
      <xdr:col>50</xdr:col>
      <xdr:colOff>114300</xdr:colOff>
      <xdr:row>75</xdr:row>
      <xdr:rowOff>145476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846976"/>
          <a:ext cx="889000" cy="1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75115</xdr:rowOff>
    </xdr:from>
    <xdr:to>
      <xdr:col>50</xdr:col>
      <xdr:colOff>165100</xdr:colOff>
      <xdr:row>78</xdr:row>
      <xdr:rowOff>5265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167842</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123081</xdr:rowOff>
    </xdr:from>
    <xdr:to>
      <xdr:col>45</xdr:col>
      <xdr:colOff>177800</xdr:colOff>
      <xdr:row>75</xdr:row>
      <xdr:rowOff>145476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981831"/>
          <a:ext cx="889000" cy="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127495</xdr:rowOff>
    </xdr:from>
    <xdr:to>
      <xdr:col>46</xdr:col>
      <xdr:colOff>38100</xdr:colOff>
      <xdr:row>78</xdr:row>
      <xdr:rowOff>57645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2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48772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70316</xdr:rowOff>
    </xdr:from>
    <xdr:to>
      <xdr:col>41</xdr:col>
      <xdr:colOff>50800</xdr:colOff>
      <xdr:row>75</xdr:row>
      <xdr:rowOff>123081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243266"/>
          <a:ext cx="889000" cy="7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67579</xdr:rowOff>
    </xdr:from>
    <xdr:to>
      <xdr:col>41</xdr:col>
      <xdr:colOff>101600</xdr:colOff>
      <xdr:row>77</xdr:row>
      <xdr:rowOff>169179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160306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55918</xdr:rowOff>
    </xdr:from>
    <xdr:to>
      <xdr:col>36</xdr:col>
      <xdr:colOff>165100</xdr:colOff>
      <xdr:row>77</xdr:row>
      <xdr:rowOff>157518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148645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109745</xdr:rowOff>
    </xdr:from>
    <xdr:to>
      <xdr:col>55</xdr:col>
      <xdr:colOff>50800</xdr:colOff>
      <xdr:row>77</xdr:row>
      <xdr:rowOff>39895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1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132622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9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108876</xdr:rowOff>
    </xdr:from>
    <xdr:to>
      <xdr:col>50</xdr:col>
      <xdr:colOff>165100</xdr:colOff>
      <xdr:row>75</xdr:row>
      <xdr:rowOff>39026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7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55553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57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94676</xdr:rowOff>
    </xdr:from>
    <xdr:to>
      <xdr:col>46</xdr:col>
      <xdr:colOff>38100</xdr:colOff>
      <xdr:row>76</xdr:row>
      <xdr:rowOff>24826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9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41353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72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72281</xdr:rowOff>
    </xdr:from>
    <xdr:to>
      <xdr:col>41</xdr:col>
      <xdr:colOff>101600</xdr:colOff>
      <xdr:row>76</xdr:row>
      <xdr:rowOff>2431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9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18958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70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19516</xdr:rowOff>
    </xdr:from>
    <xdr:to>
      <xdr:col>36</xdr:col>
      <xdr:colOff>165100</xdr:colOff>
      <xdr:row>71</xdr:row>
      <xdr:rowOff>121116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1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137643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196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108755</xdr:rowOff>
    </xdr:from>
    <xdr:to>
      <xdr:col>55</xdr:col>
      <xdr:colOff>0</xdr:colOff>
      <xdr:row>98</xdr:row>
      <xdr:rowOff>32334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39405"/>
          <a:ext cx="838200" cy="9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108755</xdr:rowOff>
    </xdr:from>
    <xdr:to>
      <xdr:col>50</xdr:col>
      <xdr:colOff>114300</xdr:colOff>
      <xdr:row>97</xdr:row>
      <xdr:rowOff>146707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39405"/>
          <a:ext cx="889000" cy="3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146707</xdr:rowOff>
    </xdr:from>
    <xdr:to>
      <xdr:col>45</xdr:col>
      <xdr:colOff>177800</xdr:colOff>
      <xdr:row>97</xdr:row>
      <xdr:rowOff>165204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77357"/>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157059</xdr:rowOff>
    </xdr:from>
    <xdr:to>
      <xdr:col>41</xdr:col>
      <xdr:colOff>50800</xdr:colOff>
      <xdr:row>97</xdr:row>
      <xdr:rowOff>165204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87709"/>
          <a:ext cx="8890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152984</xdr:rowOff>
    </xdr:from>
    <xdr:to>
      <xdr:col>55</xdr:col>
      <xdr:colOff>50800</xdr:colOff>
      <xdr:row>98</xdr:row>
      <xdr:rowOff>83134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131411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57955</xdr:rowOff>
    </xdr:from>
    <xdr:to>
      <xdr:col>50</xdr:col>
      <xdr:colOff>165100</xdr:colOff>
      <xdr:row>97</xdr:row>
      <xdr:rowOff>159555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150682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95907</xdr:rowOff>
    </xdr:from>
    <xdr:to>
      <xdr:col>46</xdr:col>
      <xdr:colOff>38100</xdr:colOff>
      <xdr:row>98</xdr:row>
      <xdr:rowOff>26057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114404</xdr:rowOff>
    </xdr:from>
    <xdr:to>
      <xdr:col>41</xdr:col>
      <xdr:colOff>101600</xdr:colOff>
      <xdr:row>98</xdr:row>
      <xdr:rowOff>44554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35681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106259</xdr:rowOff>
    </xdr:from>
    <xdr:to>
      <xdr:col>36</xdr:col>
      <xdr:colOff>165100</xdr:colOff>
      <xdr:row>98</xdr:row>
      <xdr:rowOff>36409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27536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2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54455</xdr:rowOff>
    </xdr:from>
    <xdr:to>
      <xdr:col>85</xdr:col>
      <xdr:colOff>127000</xdr:colOff>
      <xdr:row>38</xdr:row>
      <xdr:rowOff>102649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69555"/>
          <a:ext cx="838200" cy="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92197</xdr:rowOff>
    </xdr:from>
    <xdr:to>
      <xdr:col>81</xdr:col>
      <xdr:colOff>50800</xdr:colOff>
      <xdr:row>38</xdr:row>
      <xdr:rowOff>102649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07297"/>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92197</xdr:rowOff>
    </xdr:from>
    <xdr:to>
      <xdr:col>76</xdr:col>
      <xdr:colOff>114300</xdr:colOff>
      <xdr:row>38</xdr:row>
      <xdr:rowOff>137606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07297"/>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137606</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5270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3655</xdr:rowOff>
    </xdr:from>
    <xdr:to>
      <xdr:col>85</xdr:col>
      <xdr:colOff>177800</xdr:colOff>
      <xdr:row>38</xdr:row>
      <xdr:rowOff>105255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134482</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0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51849</xdr:rowOff>
    </xdr:from>
    <xdr:to>
      <xdr:col>81</xdr:col>
      <xdr:colOff>101600</xdr:colOff>
      <xdr:row>38</xdr:row>
      <xdr:rowOff>153449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169975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41397</xdr:rowOff>
    </xdr:from>
    <xdr:to>
      <xdr:col>76</xdr:col>
      <xdr:colOff>165100</xdr:colOff>
      <xdr:row>38</xdr:row>
      <xdr:rowOff>142997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159524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3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86806</xdr:rowOff>
    </xdr:from>
    <xdr:to>
      <xdr:col>72</xdr:col>
      <xdr:colOff>38100</xdr:colOff>
      <xdr:row>39</xdr:row>
      <xdr:rowOff>16956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4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31618</xdr:rowOff>
    </xdr:from>
    <xdr:to>
      <xdr:col>85</xdr:col>
      <xdr:colOff>127000</xdr:colOff>
      <xdr:row>74</xdr:row>
      <xdr:rowOff>67325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718918"/>
          <a:ext cx="8382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67325</xdr:rowOff>
    </xdr:from>
    <xdr:to>
      <xdr:col>81</xdr:col>
      <xdr:colOff>50800</xdr:colOff>
      <xdr:row>74</xdr:row>
      <xdr:rowOff>161298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754625"/>
          <a:ext cx="889000" cy="9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161298</xdr:rowOff>
    </xdr:from>
    <xdr:to>
      <xdr:col>76</xdr:col>
      <xdr:colOff>114300</xdr:colOff>
      <xdr:row>75</xdr:row>
      <xdr:rowOff>133171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848598"/>
          <a:ext cx="889000" cy="1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133171</xdr:rowOff>
    </xdr:from>
    <xdr:to>
      <xdr:col>71</xdr:col>
      <xdr:colOff>177800</xdr:colOff>
      <xdr:row>76</xdr:row>
      <xdr:rowOff>51876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991921"/>
          <a:ext cx="889000" cy="9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152268</xdr:rowOff>
    </xdr:from>
    <xdr:to>
      <xdr:col>85</xdr:col>
      <xdr:colOff>177800</xdr:colOff>
      <xdr:row>74</xdr:row>
      <xdr:rowOff>82418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3695</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51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16525</xdr:rowOff>
    </xdr:from>
    <xdr:to>
      <xdr:col>81</xdr:col>
      <xdr:colOff>101600</xdr:colOff>
      <xdr:row>74</xdr:row>
      <xdr:rowOff>118125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134652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47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110498</xdr:rowOff>
    </xdr:from>
    <xdr:to>
      <xdr:col>76</xdr:col>
      <xdr:colOff>165100</xdr:colOff>
      <xdr:row>75</xdr:row>
      <xdr:rowOff>40648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57175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57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82371</xdr:rowOff>
    </xdr:from>
    <xdr:to>
      <xdr:col>72</xdr:col>
      <xdr:colOff>38100</xdr:colOff>
      <xdr:row>76</xdr:row>
      <xdr:rowOff>12520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411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29048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71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1076</xdr:rowOff>
    </xdr:from>
    <xdr:to>
      <xdr:col>67</xdr:col>
      <xdr:colOff>101600</xdr:colOff>
      <xdr:row>76</xdr:row>
      <xdr:rowOff>102676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93803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94011</xdr:rowOff>
    </xdr:from>
    <xdr:to>
      <xdr:col>85</xdr:col>
      <xdr:colOff>127000</xdr:colOff>
      <xdr:row>96</xdr:row>
      <xdr:rowOff>125884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553211"/>
          <a:ext cx="8382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94011</xdr:rowOff>
    </xdr:from>
    <xdr:to>
      <xdr:col>81</xdr:col>
      <xdr:colOff>50800</xdr:colOff>
      <xdr:row>98</xdr:row>
      <xdr:rowOff>18217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553211"/>
          <a:ext cx="889000" cy="2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141469</xdr:rowOff>
    </xdr:from>
    <xdr:to>
      <xdr:col>76</xdr:col>
      <xdr:colOff>114300</xdr:colOff>
      <xdr:row>98</xdr:row>
      <xdr:rowOff>18217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7211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141469</xdr:rowOff>
    </xdr:from>
    <xdr:to>
      <xdr:col>71</xdr:col>
      <xdr:colOff>177800</xdr:colOff>
      <xdr:row>98</xdr:row>
      <xdr:rowOff>66790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72119"/>
          <a:ext cx="889000" cy="9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75084</xdr:rowOff>
    </xdr:from>
    <xdr:to>
      <xdr:col>85</xdr:col>
      <xdr:colOff>177800</xdr:colOff>
      <xdr:row>97</xdr:row>
      <xdr:rowOff>5234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97961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3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43211</xdr:rowOff>
    </xdr:from>
    <xdr:to>
      <xdr:col>81</xdr:col>
      <xdr:colOff>101600</xdr:colOff>
      <xdr:row>96</xdr:row>
      <xdr:rowOff>144811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5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161338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27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138867</xdr:rowOff>
    </xdr:from>
    <xdr:to>
      <xdr:col>76</xdr:col>
      <xdr:colOff>165100</xdr:colOff>
      <xdr:row>98</xdr:row>
      <xdr:rowOff>69017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60144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6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90669</xdr:rowOff>
    </xdr:from>
    <xdr:to>
      <xdr:col>72</xdr:col>
      <xdr:colOff>38100</xdr:colOff>
      <xdr:row>98</xdr:row>
      <xdr:rowOff>20819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11946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15990</xdr:rowOff>
    </xdr:from>
    <xdr:to>
      <xdr:col>67</xdr:col>
      <xdr:colOff>101600</xdr:colOff>
      <xdr:row>98</xdr:row>
      <xdr:rowOff>117590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108717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135552</xdr:rowOff>
    </xdr:from>
    <xdr:to>
      <xdr:col>116</xdr:col>
      <xdr:colOff>63500</xdr:colOff>
      <xdr:row>58</xdr:row>
      <xdr:rowOff>140462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79652"/>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112301</xdr:rowOff>
    </xdr:from>
    <xdr:to>
      <xdr:col>111</xdr:col>
      <xdr:colOff>177800</xdr:colOff>
      <xdr:row>58</xdr:row>
      <xdr:rowOff>135552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56401"/>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112301</xdr:rowOff>
    </xdr:from>
    <xdr:to>
      <xdr:col>107</xdr:col>
      <xdr:colOff>50800</xdr:colOff>
      <xdr:row>58</xdr:row>
      <xdr:rowOff>161308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56401"/>
          <a:ext cx="889000" cy="4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156486</xdr:rowOff>
    </xdr:from>
    <xdr:to>
      <xdr:col>102</xdr:col>
      <xdr:colOff>114300</xdr:colOff>
      <xdr:row>58</xdr:row>
      <xdr:rowOff>161308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00586"/>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89662</xdr:rowOff>
    </xdr:from>
    <xdr:to>
      <xdr:col>116</xdr:col>
      <xdr:colOff>114300</xdr:colOff>
      <xdr:row>59</xdr:row>
      <xdr:rowOff>19812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112539</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84752</xdr:rowOff>
    </xdr:from>
    <xdr:to>
      <xdr:col>112</xdr:col>
      <xdr:colOff>38100</xdr:colOff>
      <xdr:row>59</xdr:row>
      <xdr:rowOff>14902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31429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8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61501</xdr:rowOff>
    </xdr:from>
    <xdr:to>
      <xdr:col>107</xdr:col>
      <xdr:colOff>101600</xdr:colOff>
      <xdr:row>58</xdr:row>
      <xdr:rowOff>163101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0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8178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7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110508</xdr:rowOff>
    </xdr:from>
    <xdr:to>
      <xdr:col>102</xdr:col>
      <xdr:colOff>165100</xdr:colOff>
      <xdr:row>59</xdr:row>
      <xdr:rowOff>40658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57185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8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105686</xdr:rowOff>
    </xdr:from>
    <xdr:to>
      <xdr:col>98</xdr:col>
      <xdr:colOff>38100</xdr:colOff>
      <xdr:row>59</xdr:row>
      <xdr:rowOff>35836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52363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8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133436</xdr:rowOff>
    </xdr:from>
    <xdr:to>
      <xdr:col>116</xdr:col>
      <xdr:colOff>62864</xdr:colOff>
      <xdr:row>78</xdr:row>
      <xdr:rowOff>73360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306386"/>
          <a:ext cx="1269" cy="114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77187</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73360</xdr:rowOff>
    </xdr:from>
    <xdr:to>
      <xdr:col>116</xdr:col>
      <xdr:colOff>152400</xdr:colOff>
      <xdr:row>78</xdr:row>
      <xdr:rowOff>73360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80113</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8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133436</xdr:rowOff>
    </xdr:from>
    <xdr:to>
      <xdr:col>116</xdr:col>
      <xdr:colOff>152400</xdr:colOff>
      <xdr:row>71</xdr:row>
      <xdr:rowOff>133436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30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65939</xdr:rowOff>
    </xdr:from>
    <xdr:to>
      <xdr:col>116</xdr:col>
      <xdr:colOff>63500</xdr:colOff>
      <xdr:row>78</xdr:row>
      <xdr:rowOff>73360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439039"/>
          <a:ext cx="8382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89283</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7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66406</xdr:rowOff>
    </xdr:from>
    <xdr:to>
      <xdr:col>116</xdr:col>
      <xdr:colOff>114300</xdr:colOff>
      <xdr:row>75</xdr:row>
      <xdr:rowOff>168005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65939</xdr:rowOff>
    </xdr:from>
    <xdr:to>
      <xdr:col>111</xdr:col>
      <xdr:colOff>177800</xdr:colOff>
      <xdr:row>78</xdr:row>
      <xdr:rowOff>76828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439039"/>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65430</xdr:rowOff>
    </xdr:from>
    <xdr:to>
      <xdr:col>112</xdr:col>
      <xdr:colOff>38100</xdr:colOff>
      <xdr:row>75</xdr:row>
      <xdr:rowOff>167030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12107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76828</xdr:rowOff>
    </xdr:from>
    <xdr:to>
      <xdr:col>107</xdr:col>
      <xdr:colOff>50800</xdr:colOff>
      <xdr:row>78</xdr:row>
      <xdr:rowOff>112344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449928"/>
          <a:ext cx="889000" cy="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71907</xdr:rowOff>
    </xdr:from>
    <xdr:to>
      <xdr:col>107</xdr:col>
      <xdr:colOff>101600</xdr:colOff>
      <xdr:row>76</xdr:row>
      <xdr:rowOff>2057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18584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10548</xdr:rowOff>
    </xdr:from>
    <xdr:to>
      <xdr:col>102</xdr:col>
      <xdr:colOff>114300</xdr:colOff>
      <xdr:row>78</xdr:row>
      <xdr:rowOff>112344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383648"/>
          <a:ext cx="889000" cy="10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66474</xdr:rowOff>
    </xdr:from>
    <xdr:to>
      <xdr:col>102</xdr:col>
      <xdr:colOff>165100</xdr:colOff>
      <xdr:row>75</xdr:row>
      <xdr:rowOff>168073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13151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63007</xdr:rowOff>
    </xdr:from>
    <xdr:to>
      <xdr:col>98</xdr:col>
      <xdr:colOff>38100</xdr:colOff>
      <xdr:row>75</xdr:row>
      <xdr:rowOff>164607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22560</xdr:rowOff>
    </xdr:from>
    <xdr:to>
      <xdr:col>116</xdr:col>
      <xdr:colOff>114300</xdr:colOff>
      <xdr:row>78</xdr:row>
      <xdr:rowOff>124160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108937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31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15139</xdr:rowOff>
    </xdr:from>
    <xdr:to>
      <xdr:col>112</xdr:col>
      <xdr:colOff>38100</xdr:colOff>
      <xdr:row>78</xdr:row>
      <xdr:rowOff>116739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107866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26028</xdr:rowOff>
    </xdr:from>
    <xdr:to>
      <xdr:col>107</xdr:col>
      <xdr:colOff>101600</xdr:colOff>
      <xdr:row>78</xdr:row>
      <xdr:rowOff>127628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118755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4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61544</xdr:rowOff>
    </xdr:from>
    <xdr:to>
      <xdr:col>102</xdr:col>
      <xdr:colOff>165100</xdr:colOff>
      <xdr:row>78</xdr:row>
      <xdr:rowOff>163144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154271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5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131198</xdr:rowOff>
    </xdr:from>
    <xdr:to>
      <xdr:col>98</xdr:col>
      <xdr:colOff>38100</xdr:colOff>
      <xdr:row>78</xdr:row>
      <xdr:rowOff>61348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52475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普通建設事業は、平成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ヶ年で実施した新東川小学校整備関連事業に伴い平成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ピークを迎えた。現在も類似団体と比較して一人当たりのコストが高い状況となっているが、これは辺地対策事業や緊急防災減災事業等の増加によるものであり、普通交付税補填率が大きい起債のため実質公債費比率としては大幅に上昇しない。しかしながら、常にプライマリーバランスを考慮し、まちづくり計画等に基づき計画的な事業の取捨選択を徹底していくことで無駄な事業費の減少を目指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
8,002
247.30
9,371,136
9,181,003
190,133
3,989,801
12,127,947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119380</xdr:rowOff>
    </xdr:from>
    <xdr:to>
      <xdr:col>24</xdr:col>
      <xdr:colOff>63500</xdr:colOff>
      <xdr:row>37</xdr:row>
      <xdr:rowOff>125857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6303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119380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7945"/>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94742</xdr:rowOff>
    </xdr:from>
    <xdr:to>
      <xdr:col>15</xdr:col>
      <xdr:colOff>50800</xdr:colOff>
      <xdr:row>37</xdr:row>
      <xdr:rowOff>74295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6942"/>
          <a:ext cx="889000" cy="1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94742</xdr:rowOff>
    </xdr:from>
    <xdr:to>
      <xdr:col>10</xdr:col>
      <xdr:colOff>114300</xdr:colOff>
      <xdr:row>36</xdr:row>
      <xdr:rowOff>117348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6942"/>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75057</xdr:rowOff>
    </xdr:from>
    <xdr:to>
      <xdr:col>24</xdr:col>
      <xdr:colOff>114300</xdr:colOff>
      <xdr:row>38</xdr:row>
      <xdr:rowOff>5207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53484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68580</xdr:rowOff>
    </xdr:from>
    <xdr:to>
      <xdr:col>20</xdr:col>
      <xdr:colOff>38100</xdr:colOff>
      <xdr:row>37</xdr:row>
      <xdr:rowOff>170180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161307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23495</xdr:rowOff>
    </xdr:from>
    <xdr:to>
      <xdr:col>15</xdr:col>
      <xdr:colOff>101600</xdr:colOff>
      <xdr:row>37</xdr:row>
      <xdr:rowOff>125095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116222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43942</xdr:rowOff>
    </xdr:from>
    <xdr:to>
      <xdr:col>10</xdr:col>
      <xdr:colOff>165100</xdr:colOff>
      <xdr:row>36</xdr:row>
      <xdr:rowOff>145542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136669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66548</xdr:rowOff>
    </xdr:from>
    <xdr:to>
      <xdr:col>6</xdr:col>
      <xdr:colOff>38100</xdr:colOff>
      <xdr:row>36</xdr:row>
      <xdr:rowOff>168148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159275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75692</xdr:rowOff>
    </xdr:from>
    <xdr:to>
      <xdr:col>24</xdr:col>
      <xdr:colOff>63500</xdr:colOff>
      <xdr:row>53</xdr:row>
      <xdr:rowOff>51924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19642"/>
          <a:ext cx="838200" cy="3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75692</xdr:rowOff>
    </xdr:from>
    <xdr:to>
      <xdr:col>19</xdr:col>
      <xdr:colOff>177800</xdr:colOff>
      <xdr:row>55</xdr:row>
      <xdr:rowOff>103832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19642"/>
          <a:ext cx="889000" cy="7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103832</xdr:rowOff>
    </xdr:from>
    <xdr:to>
      <xdr:col>15</xdr:col>
      <xdr:colOff>50800</xdr:colOff>
      <xdr:row>55</xdr:row>
      <xdr:rowOff>113705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33582"/>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32693</xdr:rowOff>
    </xdr:from>
    <xdr:to>
      <xdr:col>10</xdr:col>
      <xdr:colOff>114300</xdr:colOff>
      <xdr:row>55</xdr:row>
      <xdr:rowOff>113705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462443"/>
          <a:ext cx="8890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1124</xdr:rowOff>
    </xdr:from>
    <xdr:to>
      <xdr:col>24</xdr:col>
      <xdr:colOff>114300</xdr:colOff>
      <xdr:row>53</xdr:row>
      <xdr:rowOff>102724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24001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93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24892</xdr:rowOff>
    </xdr:from>
    <xdr:to>
      <xdr:col>20</xdr:col>
      <xdr:colOff>38100</xdr:colOff>
      <xdr:row>51</xdr:row>
      <xdr:rowOff>126492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143019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54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53032</xdr:rowOff>
    </xdr:from>
    <xdr:to>
      <xdr:col>15</xdr:col>
      <xdr:colOff>101600</xdr:colOff>
      <xdr:row>55</xdr:row>
      <xdr:rowOff>154632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171159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62905</xdr:rowOff>
    </xdr:from>
    <xdr:to>
      <xdr:col>10</xdr:col>
      <xdr:colOff>165100</xdr:colOff>
      <xdr:row>55</xdr:row>
      <xdr:rowOff>164505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9582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6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153343</xdr:rowOff>
    </xdr:from>
    <xdr:to>
      <xdr:col>6</xdr:col>
      <xdr:colOff>38100</xdr:colOff>
      <xdr:row>55</xdr:row>
      <xdr:rowOff>83493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100020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8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138511</xdr:rowOff>
    </xdr:from>
    <xdr:to>
      <xdr:col>24</xdr:col>
      <xdr:colOff>63500</xdr:colOff>
      <xdr:row>76</xdr:row>
      <xdr:rowOff>146369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8711"/>
          <a:ext cx="8382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100752</xdr:rowOff>
    </xdr:from>
    <xdr:to>
      <xdr:col>19</xdr:col>
      <xdr:colOff>177800</xdr:colOff>
      <xdr:row>76</xdr:row>
      <xdr:rowOff>146369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30952"/>
          <a:ext cx="889000" cy="4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100752</xdr:rowOff>
    </xdr:from>
    <xdr:to>
      <xdr:col>15</xdr:col>
      <xdr:colOff>50800</xdr:colOff>
      <xdr:row>76</xdr:row>
      <xdr:rowOff>154645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0952"/>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154645</xdr:rowOff>
    </xdr:from>
    <xdr:to>
      <xdr:col>10</xdr:col>
      <xdr:colOff>114300</xdr:colOff>
      <xdr:row>77</xdr:row>
      <xdr:rowOff>6900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4845"/>
          <a:ext cx="8890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87711</xdr:rowOff>
    </xdr:from>
    <xdr:to>
      <xdr:col>24</xdr:col>
      <xdr:colOff>114300</xdr:colOff>
      <xdr:row>77</xdr:row>
      <xdr:rowOff>17861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66138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95569</xdr:rowOff>
    </xdr:from>
    <xdr:to>
      <xdr:col>20</xdr:col>
      <xdr:colOff>38100</xdr:colOff>
      <xdr:row>77</xdr:row>
      <xdr:rowOff>25719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1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49952</xdr:rowOff>
    </xdr:from>
    <xdr:to>
      <xdr:col>15</xdr:col>
      <xdr:colOff>101600</xdr:colOff>
      <xdr:row>76</xdr:row>
      <xdr:rowOff>151552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142679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103845</xdr:rowOff>
    </xdr:from>
    <xdr:to>
      <xdr:col>10</xdr:col>
      <xdr:colOff>165100</xdr:colOff>
      <xdr:row>77</xdr:row>
      <xdr:rowOff>33995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25122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2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127550</xdr:rowOff>
    </xdr:from>
    <xdr:to>
      <xdr:col>6</xdr:col>
      <xdr:colOff>38100</xdr:colOff>
      <xdr:row>77</xdr:row>
      <xdr:rowOff>57700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48827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5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60079</xdr:rowOff>
    </xdr:from>
    <xdr:to>
      <xdr:col>24</xdr:col>
      <xdr:colOff>63500</xdr:colOff>
      <xdr:row>97</xdr:row>
      <xdr:rowOff>75357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90729"/>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46241</xdr:rowOff>
    </xdr:from>
    <xdr:to>
      <xdr:col>19</xdr:col>
      <xdr:colOff>177800</xdr:colOff>
      <xdr:row>97</xdr:row>
      <xdr:rowOff>60079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76891"/>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35869</xdr:rowOff>
    </xdr:from>
    <xdr:to>
      <xdr:col>15</xdr:col>
      <xdr:colOff>50800</xdr:colOff>
      <xdr:row>97</xdr:row>
      <xdr:rowOff>46241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6519"/>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53724</xdr:rowOff>
    </xdr:from>
    <xdr:to>
      <xdr:col>10</xdr:col>
      <xdr:colOff>114300</xdr:colOff>
      <xdr:row>97</xdr:row>
      <xdr:rowOff>35869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12924"/>
          <a:ext cx="889000" cy="1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24557</xdr:rowOff>
    </xdr:from>
    <xdr:to>
      <xdr:col>24</xdr:col>
      <xdr:colOff>114300</xdr:colOff>
      <xdr:row>97</xdr:row>
      <xdr:rowOff>126157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2984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9279</xdr:rowOff>
    </xdr:from>
    <xdr:to>
      <xdr:col>20</xdr:col>
      <xdr:colOff>38100</xdr:colOff>
      <xdr:row>97</xdr:row>
      <xdr:rowOff>110879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102006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166891</xdr:rowOff>
    </xdr:from>
    <xdr:to>
      <xdr:col>15</xdr:col>
      <xdr:colOff>101600</xdr:colOff>
      <xdr:row>97</xdr:row>
      <xdr:rowOff>97041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88168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156519</xdr:rowOff>
    </xdr:from>
    <xdr:to>
      <xdr:col>10</xdr:col>
      <xdr:colOff>165100</xdr:colOff>
      <xdr:row>97</xdr:row>
      <xdr:rowOff>86669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77796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2924</xdr:rowOff>
    </xdr:from>
    <xdr:to>
      <xdr:col>6</xdr:col>
      <xdr:colOff>38100</xdr:colOff>
      <xdr:row>96</xdr:row>
      <xdr:rowOff>104524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95651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150623</xdr:rowOff>
    </xdr:from>
    <xdr:to>
      <xdr:col>55</xdr:col>
      <xdr:colOff>0</xdr:colOff>
      <xdr:row>57</xdr:row>
      <xdr:rowOff>159093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23273"/>
          <a:ext cx="8382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150623</xdr:rowOff>
    </xdr:from>
    <xdr:to>
      <xdr:col>50</xdr:col>
      <xdr:colOff>114300</xdr:colOff>
      <xdr:row>58</xdr:row>
      <xdr:rowOff>14198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23273"/>
          <a:ext cx="8890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96746</xdr:rowOff>
    </xdr:from>
    <xdr:to>
      <xdr:col>45</xdr:col>
      <xdr:colOff>177800</xdr:colOff>
      <xdr:row>58</xdr:row>
      <xdr:rowOff>14198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869396"/>
          <a:ext cx="889000" cy="8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96746</xdr:rowOff>
    </xdr:from>
    <xdr:to>
      <xdr:col>41</xdr:col>
      <xdr:colOff>50800</xdr:colOff>
      <xdr:row>58</xdr:row>
      <xdr:rowOff>47627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69396"/>
          <a:ext cx="889000" cy="1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108293</xdr:rowOff>
    </xdr:from>
    <xdr:to>
      <xdr:col>55</xdr:col>
      <xdr:colOff>50800</xdr:colOff>
      <xdr:row>58</xdr:row>
      <xdr:rowOff>38443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86720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99823</xdr:rowOff>
    </xdr:from>
    <xdr:to>
      <xdr:col>50</xdr:col>
      <xdr:colOff>165100</xdr:colOff>
      <xdr:row>58</xdr:row>
      <xdr:rowOff>29973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21100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6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134848</xdr:rowOff>
    </xdr:from>
    <xdr:to>
      <xdr:col>46</xdr:col>
      <xdr:colOff>38100</xdr:colOff>
      <xdr:row>58</xdr:row>
      <xdr:rowOff>64998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56125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45946</xdr:rowOff>
    </xdr:from>
    <xdr:to>
      <xdr:col>41</xdr:col>
      <xdr:colOff>101600</xdr:colOff>
      <xdr:row>57</xdr:row>
      <xdr:rowOff>147546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1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138673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1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168277</xdr:rowOff>
    </xdr:from>
    <xdr:to>
      <xdr:col>36</xdr:col>
      <xdr:colOff>165100</xdr:colOff>
      <xdr:row>58</xdr:row>
      <xdr:rowOff>98427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89554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32679</xdr:rowOff>
    </xdr:from>
    <xdr:to>
      <xdr:col>54</xdr:col>
      <xdr:colOff>189865</xdr:colOff>
      <xdr:row>78</xdr:row>
      <xdr:rowOff>133080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548529"/>
          <a:ext cx="1270" cy="95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136907</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133080</xdr:rowOff>
    </xdr:from>
    <xdr:to>
      <xdr:col>55</xdr:col>
      <xdr:colOff>88900</xdr:colOff>
      <xdr:row>78</xdr:row>
      <xdr:rowOff>133080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150806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32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32679</xdr:rowOff>
    </xdr:from>
    <xdr:to>
      <xdr:col>55</xdr:col>
      <xdr:colOff>88900</xdr:colOff>
      <xdr:row>73</xdr:row>
      <xdr:rowOff>32679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54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59086</xdr:rowOff>
    </xdr:from>
    <xdr:to>
      <xdr:col>55</xdr:col>
      <xdr:colOff>0</xdr:colOff>
      <xdr:row>75</xdr:row>
      <xdr:rowOff>18359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746386"/>
          <a:ext cx="838200" cy="1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157551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87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7674</xdr:rowOff>
    </xdr:from>
    <xdr:to>
      <xdr:col>55</xdr:col>
      <xdr:colOff>50800</xdr:colOff>
      <xdr:row>77</xdr:row>
      <xdr:rowOff>109274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101176</xdr:rowOff>
    </xdr:from>
    <xdr:to>
      <xdr:col>50</xdr:col>
      <xdr:colOff>114300</xdr:colOff>
      <xdr:row>75</xdr:row>
      <xdr:rowOff>18359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102676"/>
          <a:ext cx="889000" cy="7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7803</xdr:rowOff>
    </xdr:from>
    <xdr:to>
      <xdr:col>50</xdr:col>
      <xdr:colOff>165100</xdr:colOff>
      <xdr:row>77</xdr:row>
      <xdr:rowOff>109403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100530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101176</xdr:rowOff>
    </xdr:from>
    <xdr:to>
      <xdr:col>45</xdr:col>
      <xdr:colOff>177800</xdr:colOff>
      <xdr:row>73</xdr:row>
      <xdr:rowOff>7789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102676"/>
          <a:ext cx="889000" cy="4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2408</xdr:rowOff>
    </xdr:from>
    <xdr:to>
      <xdr:col>46</xdr:col>
      <xdr:colOff>38100</xdr:colOff>
      <xdr:row>77</xdr:row>
      <xdr:rowOff>104008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95135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7789</xdr:rowOff>
    </xdr:from>
    <xdr:to>
      <xdr:col>41</xdr:col>
      <xdr:colOff>50800</xdr:colOff>
      <xdr:row>73</xdr:row>
      <xdr:rowOff>61107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523639"/>
          <a:ext cx="889000" cy="5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12748</xdr:rowOff>
    </xdr:from>
    <xdr:to>
      <xdr:col>41</xdr:col>
      <xdr:colOff>101600</xdr:colOff>
      <xdr:row>77</xdr:row>
      <xdr:rowOff>114348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105475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25595</xdr:rowOff>
    </xdr:from>
    <xdr:to>
      <xdr:col>36</xdr:col>
      <xdr:colOff>165100</xdr:colOff>
      <xdr:row>77</xdr:row>
      <xdr:rowOff>127195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118322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8286</xdr:rowOff>
    </xdr:from>
    <xdr:to>
      <xdr:col>55</xdr:col>
      <xdr:colOff>50800</xdr:colOff>
      <xdr:row>74</xdr:row>
      <xdr:rowOff>109886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31163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5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139009</xdr:rowOff>
    </xdr:from>
    <xdr:to>
      <xdr:col>50</xdr:col>
      <xdr:colOff>165100</xdr:colOff>
      <xdr:row>75</xdr:row>
      <xdr:rowOff>69159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8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85686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6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50376</xdr:rowOff>
    </xdr:from>
    <xdr:to>
      <xdr:col>46</xdr:col>
      <xdr:colOff>38100</xdr:colOff>
      <xdr:row>70</xdr:row>
      <xdr:rowOff>151976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0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168503</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182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128439</xdr:rowOff>
    </xdr:from>
    <xdr:to>
      <xdr:col>41</xdr:col>
      <xdr:colOff>101600</xdr:colOff>
      <xdr:row>73</xdr:row>
      <xdr:rowOff>58589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4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75116</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24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10307</xdr:rowOff>
    </xdr:from>
    <xdr:to>
      <xdr:col>36</xdr:col>
      <xdr:colOff>165100</xdr:colOff>
      <xdr:row>73</xdr:row>
      <xdr:rowOff>111907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5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128434</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30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167607</xdr:rowOff>
    </xdr:from>
    <xdr:to>
      <xdr:col>55</xdr:col>
      <xdr:colOff>0</xdr:colOff>
      <xdr:row>94</xdr:row>
      <xdr:rowOff>2014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112457"/>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167607</xdr:rowOff>
    </xdr:from>
    <xdr:to>
      <xdr:col>50</xdr:col>
      <xdr:colOff>114300</xdr:colOff>
      <xdr:row>94</xdr:row>
      <xdr:rowOff>101815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112457"/>
          <a:ext cx="889000" cy="10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49992</xdr:rowOff>
    </xdr:from>
    <xdr:to>
      <xdr:col>45</xdr:col>
      <xdr:colOff>177800</xdr:colOff>
      <xdr:row>94</xdr:row>
      <xdr:rowOff>101815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166292"/>
          <a:ext cx="8890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59347</xdr:rowOff>
    </xdr:from>
    <xdr:to>
      <xdr:col>41</xdr:col>
      <xdr:colOff>50800</xdr:colOff>
      <xdr:row>94</xdr:row>
      <xdr:rowOff>49992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5661297"/>
          <a:ext cx="889000" cy="50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122664</xdr:rowOff>
    </xdr:from>
    <xdr:to>
      <xdr:col>55</xdr:col>
      <xdr:colOff>50800</xdr:colOff>
      <xdr:row>94</xdr:row>
      <xdr:rowOff>52814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06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145541</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59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116807</xdr:rowOff>
    </xdr:from>
    <xdr:to>
      <xdr:col>50</xdr:col>
      <xdr:colOff>165100</xdr:colOff>
      <xdr:row>94</xdr:row>
      <xdr:rowOff>46957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0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63484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583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51015</xdr:rowOff>
    </xdr:from>
    <xdr:to>
      <xdr:col>46</xdr:col>
      <xdr:colOff>38100</xdr:colOff>
      <xdr:row>94</xdr:row>
      <xdr:rowOff>152615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1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169142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59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170642</xdr:rowOff>
    </xdr:from>
    <xdr:to>
      <xdr:col>41</xdr:col>
      <xdr:colOff>101600</xdr:colOff>
      <xdr:row>94</xdr:row>
      <xdr:rowOff>100792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1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117319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589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8547</xdr:rowOff>
    </xdr:from>
    <xdr:to>
      <xdr:col>36</xdr:col>
      <xdr:colOff>165100</xdr:colOff>
      <xdr:row>91</xdr:row>
      <xdr:rowOff>110147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56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126674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538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37940</xdr:rowOff>
    </xdr:from>
    <xdr:to>
      <xdr:col>85</xdr:col>
      <xdr:colOff>127000</xdr:colOff>
      <xdr:row>39</xdr:row>
      <xdr:rowOff>73895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724490"/>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11243</xdr:rowOff>
    </xdr:from>
    <xdr:to>
      <xdr:col>81</xdr:col>
      <xdr:colOff>50800</xdr:colOff>
      <xdr:row>39</xdr:row>
      <xdr:rowOff>37940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697793"/>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11243</xdr:rowOff>
    </xdr:from>
    <xdr:to>
      <xdr:col>76</xdr:col>
      <xdr:colOff>114300</xdr:colOff>
      <xdr:row>39</xdr:row>
      <xdr:rowOff>72475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697793"/>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53779</xdr:rowOff>
    </xdr:from>
    <xdr:to>
      <xdr:col>71</xdr:col>
      <xdr:colOff>177800</xdr:colOff>
      <xdr:row>39</xdr:row>
      <xdr:rowOff>72475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740329"/>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23095</xdr:rowOff>
    </xdr:from>
    <xdr:to>
      <xdr:col>85</xdr:col>
      <xdr:colOff>177800</xdr:colOff>
      <xdr:row>39</xdr:row>
      <xdr:rowOff>124695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109472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6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158590</xdr:rowOff>
    </xdr:from>
    <xdr:to>
      <xdr:col>81</xdr:col>
      <xdr:colOff>101600</xdr:colOff>
      <xdr:row>39</xdr:row>
      <xdr:rowOff>88740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79867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6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131893</xdr:rowOff>
    </xdr:from>
    <xdr:to>
      <xdr:col>76</xdr:col>
      <xdr:colOff>165100</xdr:colOff>
      <xdr:row>39</xdr:row>
      <xdr:rowOff>62043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4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53170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21675</xdr:rowOff>
    </xdr:from>
    <xdr:to>
      <xdr:col>72</xdr:col>
      <xdr:colOff>38100</xdr:colOff>
      <xdr:row>39</xdr:row>
      <xdr:rowOff>123275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7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114402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8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2979</xdr:rowOff>
    </xdr:from>
    <xdr:to>
      <xdr:col>67</xdr:col>
      <xdr:colOff>101600</xdr:colOff>
      <xdr:row>39</xdr:row>
      <xdr:rowOff>104579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95706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104305</xdr:rowOff>
    </xdr:from>
    <xdr:to>
      <xdr:col>85</xdr:col>
      <xdr:colOff>127000</xdr:colOff>
      <xdr:row>57</xdr:row>
      <xdr:rowOff>130145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876955"/>
          <a:ext cx="838200" cy="2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25088</xdr:rowOff>
    </xdr:from>
    <xdr:to>
      <xdr:col>81</xdr:col>
      <xdr:colOff>50800</xdr:colOff>
      <xdr:row>57</xdr:row>
      <xdr:rowOff>104305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797738"/>
          <a:ext cx="889000" cy="7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25088</xdr:rowOff>
    </xdr:from>
    <xdr:to>
      <xdr:col>76</xdr:col>
      <xdr:colOff>114300</xdr:colOff>
      <xdr:row>57</xdr:row>
      <xdr:rowOff>116055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797738"/>
          <a:ext cx="889000" cy="9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124094</xdr:rowOff>
    </xdr:from>
    <xdr:to>
      <xdr:col>71</xdr:col>
      <xdr:colOff>177800</xdr:colOff>
      <xdr:row>57</xdr:row>
      <xdr:rowOff>116055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725294"/>
          <a:ext cx="889000" cy="16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79345</xdr:rowOff>
    </xdr:from>
    <xdr:to>
      <xdr:col>85</xdr:col>
      <xdr:colOff>177800</xdr:colOff>
      <xdr:row>58</xdr:row>
      <xdr:rowOff>9495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8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57772</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8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53505</xdr:rowOff>
    </xdr:from>
    <xdr:to>
      <xdr:col>81</xdr:col>
      <xdr:colOff>101600</xdr:colOff>
      <xdr:row>57</xdr:row>
      <xdr:rowOff>155105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146232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9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145738</xdr:rowOff>
    </xdr:from>
    <xdr:to>
      <xdr:col>76</xdr:col>
      <xdr:colOff>165100</xdr:colOff>
      <xdr:row>57</xdr:row>
      <xdr:rowOff>75888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92415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65255</xdr:rowOff>
    </xdr:from>
    <xdr:to>
      <xdr:col>72</xdr:col>
      <xdr:colOff>38100</xdr:colOff>
      <xdr:row>57</xdr:row>
      <xdr:rowOff>166855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73294</xdr:rowOff>
    </xdr:from>
    <xdr:to>
      <xdr:col>67</xdr:col>
      <xdr:colOff>101600</xdr:colOff>
      <xdr:row>57</xdr:row>
      <xdr:rowOff>3444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6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19971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944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54456</xdr:rowOff>
    </xdr:from>
    <xdr:to>
      <xdr:col>85</xdr:col>
      <xdr:colOff>127000</xdr:colOff>
      <xdr:row>78</xdr:row>
      <xdr:rowOff>102648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427556"/>
          <a:ext cx="838200" cy="4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92197</xdr:rowOff>
    </xdr:from>
    <xdr:to>
      <xdr:col>81</xdr:col>
      <xdr:colOff>50800</xdr:colOff>
      <xdr:row>78</xdr:row>
      <xdr:rowOff>102648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465297"/>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92197</xdr:rowOff>
    </xdr:from>
    <xdr:to>
      <xdr:col>76</xdr:col>
      <xdr:colOff>114300</xdr:colOff>
      <xdr:row>78</xdr:row>
      <xdr:rowOff>137606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465297"/>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137606</xdr:rowOff>
    </xdr:from>
    <xdr:to>
      <xdr:col>71</xdr:col>
      <xdr:colOff>177800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51070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3656</xdr:rowOff>
    </xdr:from>
    <xdr:to>
      <xdr:col>85</xdr:col>
      <xdr:colOff>177800</xdr:colOff>
      <xdr:row>78</xdr:row>
      <xdr:rowOff>105256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134483</xdr:rowOff>
    </xdr:from>
    <xdr:ext cx="534377"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1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51848</xdr:rowOff>
    </xdr:from>
    <xdr:to>
      <xdr:col>81</xdr:col>
      <xdr:colOff>101600</xdr:colOff>
      <xdr:row>78</xdr:row>
      <xdr:rowOff>153448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169975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14111" y="1320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41397</xdr:rowOff>
    </xdr:from>
    <xdr:to>
      <xdr:col>76</xdr:col>
      <xdr:colOff>165100</xdr:colOff>
      <xdr:row>78</xdr:row>
      <xdr:rowOff>142997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159524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1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86806</xdr:rowOff>
    </xdr:from>
    <xdr:to>
      <xdr:col>72</xdr:col>
      <xdr:colOff>38100</xdr:colOff>
      <xdr:row>79</xdr:row>
      <xdr:rowOff>16956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8083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55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31618</xdr:rowOff>
    </xdr:from>
    <xdr:to>
      <xdr:col>85</xdr:col>
      <xdr:colOff>127000</xdr:colOff>
      <xdr:row>94</xdr:row>
      <xdr:rowOff>67325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147918"/>
          <a:ext cx="8382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67325</xdr:rowOff>
    </xdr:from>
    <xdr:to>
      <xdr:col>81</xdr:col>
      <xdr:colOff>50800</xdr:colOff>
      <xdr:row>94</xdr:row>
      <xdr:rowOff>161299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183625"/>
          <a:ext cx="889000" cy="9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161299</xdr:rowOff>
    </xdr:from>
    <xdr:to>
      <xdr:col>76</xdr:col>
      <xdr:colOff>114300</xdr:colOff>
      <xdr:row>95</xdr:row>
      <xdr:rowOff>133172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277599"/>
          <a:ext cx="889000" cy="1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133172</xdr:rowOff>
    </xdr:from>
    <xdr:to>
      <xdr:col>71</xdr:col>
      <xdr:colOff>177800</xdr:colOff>
      <xdr:row>96</xdr:row>
      <xdr:rowOff>51876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2814300" y="16420922"/>
          <a:ext cx="8890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152268</xdr:rowOff>
    </xdr:from>
    <xdr:to>
      <xdr:col>85</xdr:col>
      <xdr:colOff>177800</xdr:colOff>
      <xdr:row>94</xdr:row>
      <xdr:rowOff>82418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0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3695</xdr:rowOff>
    </xdr:from>
    <xdr:ext cx="599010"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594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16525</xdr:rowOff>
    </xdr:from>
    <xdr:to>
      <xdr:col>81</xdr:col>
      <xdr:colOff>101600</xdr:colOff>
      <xdr:row>94</xdr:row>
      <xdr:rowOff>118125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1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134652</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590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110499</xdr:rowOff>
    </xdr:from>
    <xdr:to>
      <xdr:col>76</xdr:col>
      <xdr:colOff>165100</xdr:colOff>
      <xdr:row>95</xdr:row>
      <xdr:rowOff>40649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2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57176</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00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82372</xdr:rowOff>
    </xdr:from>
    <xdr:to>
      <xdr:col>72</xdr:col>
      <xdr:colOff>38100</xdr:colOff>
      <xdr:row>96</xdr:row>
      <xdr:rowOff>12522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3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29049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14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1076</xdr:rowOff>
    </xdr:from>
    <xdr:to>
      <xdr:col>67</xdr:col>
      <xdr:colOff>101600</xdr:colOff>
      <xdr:row>96</xdr:row>
      <xdr:rowOff>102676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93803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9398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1323300" y="5324348"/>
          <a:ext cx="838200" cy="14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156481</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671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130048</xdr:rowOff>
    </xdr:from>
    <xdr:to>
      <xdr:col>116</xdr:col>
      <xdr:colOff>114300</xdr:colOff>
      <xdr:row>31</xdr:row>
      <xdr:rowOff>60198</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83075</xdr:rowOff>
    </xdr:from>
    <xdr:ext cx="469744"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522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土木費については、平成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ヶ年で実施した新東川小学校整備関連事業に伴い平成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ピークを迎えている。現在は、総務費・商工費が類似団体平均に比べ高くなっているが、地方創生関連事業や辺地対策事業、緊急防災減災事業等の増加によるものであり、国の交付金の歳入確保や、普通交付税補填率が大きい起債のため実質公債費比率は大幅に上昇しない。しかしながら、常にプライマリーバランスを考慮し、まちづくり計画等に基づき計画的な事業の取捨選択をしていくことで無駄な事業費の減少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財政調整基金残高は、適切な財源の確保と歳出の精査により、取り崩しを最小限としている。今後も事務事業の見直し・統廃合など歳出の合理化等の行財政改革を推進し、健全な行財政運営に努めていく。</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起債残高や基金残高に留意しながら健全な財政運営に引き続き務めていく。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a:extLst>
            <a:ext uri="{FF2B5EF4-FFF2-40B4-BE49-F238E27FC236}">
              <a16:creationId xmlns:a16="http://schemas.microsoft.com/office/drawing/2014/main" id="{00000000-0008-0000-0900-00000F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a:extLst>
            <a:ext uri="{FF2B5EF4-FFF2-40B4-BE49-F238E27FC236}">
              <a16:creationId xmlns:a16="http://schemas.microsoft.com/office/drawing/2014/main" id="{00000000-0008-0000-0900-000010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Normal="100" workbookViewId="0">
      <selection activeCell="W9" sqref="W9:AL1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9371136</v>
      </c>
      <c r="BO4" s="461"/>
      <c r="BP4" s="461"/>
      <c r="BQ4" s="461"/>
      <c r="BR4" s="461"/>
      <c r="BS4" s="461"/>
      <c r="BT4" s="461"/>
      <c r="BU4" s="462"/>
      <c r="BV4" s="460">
        <v>9907752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6.6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9181003</v>
      </c>
      <c r="BO5" s="466"/>
      <c r="BP5" s="466"/>
      <c r="BQ5" s="466"/>
      <c r="BR5" s="466"/>
      <c r="BS5" s="466"/>
      <c r="BT5" s="466"/>
      <c r="BU5" s="467"/>
      <c r="BV5" s="465">
        <v>9609022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82.2</v>
      </c>
      <c r="CU5" s="436"/>
      <c r="CV5" s="436"/>
      <c r="CW5" s="436"/>
      <c r="CX5" s="436"/>
      <c r="CY5" s="436"/>
      <c r="CZ5" s="436"/>
      <c r="DA5" s="437"/>
      <c r="DB5" s="435">
        <v>83.2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190133</v>
      </c>
      <c r="BO6" s="466"/>
      <c r="BP6" s="466"/>
      <c r="BQ6" s="466"/>
      <c r="BR6" s="466"/>
      <c r="BS6" s="466"/>
      <c r="BT6" s="466"/>
      <c r="BU6" s="467"/>
      <c r="BV6" s="465">
        <v>298730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85.9</v>
      </c>
      <c r="CU6" s="616"/>
      <c r="CV6" s="616"/>
      <c r="CW6" s="616"/>
      <c r="CX6" s="616"/>
      <c r="CY6" s="616"/>
      <c r="CZ6" s="616"/>
      <c r="DA6" s="617"/>
      <c r="DB6" s="615">
        <v>87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38300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3989801</v>
      </c>
      <c r="CU7" s="466"/>
      <c r="CV7" s="466"/>
      <c r="CW7" s="466"/>
      <c r="CX7" s="466"/>
      <c r="CY7" s="466"/>
      <c r="CZ7" s="466"/>
      <c r="DA7" s="467"/>
      <c r="DB7" s="465">
        <v>3938996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190133</v>
      </c>
      <c r="BO8" s="466"/>
      <c r="BP8" s="466"/>
      <c r="BQ8" s="466"/>
      <c r="BR8" s="466"/>
      <c r="BS8" s="466"/>
      <c r="BT8" s="466"/>
      <c r="BU8" s="467"/>
      <c r="BV8" s="465">
        <v>260430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0.26</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8111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-70297</v>
      </c>
      <c r="BO9" s="466"/>
      <c r="BP9" s="466"/>
      <c r="BQ9" s="466"/>
      <c r="BR9" s="466"/>
      <c r="BS9" s="466"/>
      <c r="BT9" s="466"/>
      <c r="BU9" s="467"/>
      <c r="BV9" s="465">
        <v>89707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25</v>
      </c>
      <c r="CU9" s="436"/>
      <c r="CV9" s="436"/>
      <c r="CW9" s="436"/>
      <c r="CX9" s="436"/>
      <c r="CY9" s="436"/>
      <c r="CZ9" s="436"/>
      <c r="DA9" s="437"/>
      <c r="DB9" s="435">
        <v>23.8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7859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23694</v>
      </c>
      <c r="BO10" s="466"/>
      <c r="BP10" s="466"/>
      <c r="BQ10" s="466"/>
      <c r="BR10" s="466"/>
      <c r="BS10" s="466"/>
      <c r="BT10" s="466"/>
      <c r="BU10" s="467"/>
      <c r="BV10" s="465">
        <v>68114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8382</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13393</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8002</v>
      </c>
      <c r="S13" s="569"/>
      <c r="T13" s="569"/>
      <c r="U13" s="569"/>
      <c r="V13" s="570"/>
      <c r="W13" s="556" t="s">
        <v>137</v>
      </c>
      <c r="X13" s="478"/>
      <c r="Y13" s="478"/>
      <c r="Z13" s="478"/>
      <c r="AA13" s="478"/>
      <c r="AB13" s="479"/>
      <c r="AC13" s="441">
        <v>817</v>
      </c>
      <c r="AD13" s="442"/>
      <c r="AE13" s="442"/>
      <c r="AF13" s="442"/>
      <c r="AG13" s="443"/>
      <c r="AH13" s="441">
        <v>817</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-46603</v>
      </c>
      <c r="BO13" s="466"/>
      <c r="BP13" s="466"/>
      <c r="BQ13" s="466"/>
      <c r="BR13" s="466"/>
      <c r="BS13" s="466"/>
      <c r="BT13" s="466"/>
      <c r="BU13" s="467"/>
      <c r="BV13" s="465">
        <v>144428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13.9</v>
      </c>
      <c r="CU13" s="436"/>
      <c r="CV13" s="436"/>
      <c r="CW13" s="436"/>
      <c r="CX13" s="436"/>
      <c r="CY13" s="436"/>
      <c r="CZ13" s="436"/>
      <c r="DA13" s="437"/>
      <c r="DB13" s="435">
        <v>12.1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8328</v>
      </c>
      <c r="S14" s="569"/>
      <c r="T14" s="569"/>
      <c r="U14" s="569"/>
      <c r="V14" s="570"/>
      <c r="W14" s="571"/>
      <c r="X14" s="481"/>
      <c r="Y14" s="481"/>
      <c r="Z14" s="481"/>
      <c r="AA14" s="481"/>
      <c r="AB14" s="482"/>
      <c r="AC14" s="561">
        <v>21.1</v>
      </c>
      <c r="AD14" s="562"/>
      <c r="AE14" s="562"/>
      <c r="AF14" s="562"/>
      <c r="AG14" s="563"/>
      <c r="AH14" s="561">
        <v>22.1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54.6</v>
      </c>
      <c r="CU14" s="573"/>
      <c r="CV14" s="573"/>
      <c r="CW14" s="573"/>
      <c r="CX14" s="573"/>
      <c r="CY14" s="573"/>
      <c r="CZ14" s="573"/>
      <c r="DA14" s="574"/>
      <c r="DB14" s="572">
        <v>82.7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8002</v>
      </c>
      <c r="S15" s="569"/>
      <c r="T15" s="569"/>
      <c r="U15" s="569"/>
      <c r="V15" s="570"/>
      <c r="W15" s="556" t="s">
        <v>145</v>
      </c>
      <c r="X15" s="478"/>
      <c r="Y15" s="478"/>
      <c r="Z15" s="478"/>
      <c r="AA15" s="478"/>
      <c r="AB15" s="479"/>
      <c r="AC15" s="441">
        <v>663</v>
      </c>
      <c r="AD15" s="442"/>
      <c r="AE15" s="442"/>
      <c r="AF15" s="442"/>
      <c r="AG15" s="443"/>
      <c r="AH15" s="441">
        <v>688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918932</v>
      </c>
      <c r="BO15" s="461"/>
      <c r="BP15" s="461"/>
      <c r="BQ15" s="461"/>
      <c r="BR15" s="461"/>
      <c r="BS15" s="461"/>
      <c r="BT15" s="461"/>
      <c r="BU15" s="462"/>
      <c r="BV15" s="460">
        <v>908083</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17.100000000000001</v>
      </c>
      <c r="AD16" s="562"/>
      <c r="AE16" s="562"/>
      <c r="AF16" s="562"/>
      <c r="AG16" s="563"/>
      <c r="AH16" s="561">
        <v>18.600000000000001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3576933</v>
      </c>
      <c r="BO16" s="466"/>
      <c r="BP16" s="466"/>
      <c r="BQ16" s="466"/>
      <c r="BR16" s="466"/>
      <c r="BS16" s="466"/>
      <c r="BT16" s="466"/>
      <c r="BU16" s="467"/>
      <c r="BV16" s="465">
        <v>3528309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2387</v>
      </c>
      <c r="AD17" s="442"/>
      <c r="AE17" s="442"/>
      <c r="AF17" s="442"/>
      <c r="AG17" s="443"/>
      <c r="AH17" s="441">
        <v>2187</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1155293</v>
      </c>
      <c r="BO17" s="466"/>
      <c r="BP17" s="466"/>
      <c r="BQ17" s="466"/>
      <c r="BR17" s="466"/>
      <c r="BS17" s="466"/>
      <c r="BT17" s="466"/>
      <c r="BU17" s="467"/>
      <c r="BV17" s="465">
        <v>1142758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247.3</v>
      </c>
      <c r="M18" s="530"/>
      <c r="N18" s="530"/>
      <c r="O18" s="530"/>
      <c r="P18" s="530"/>
      <c r="Q18" s="530"/>
      <c r="R18" s="531"/>
      <c r="S18" s="531"/>
      <c r="T18" s="531"/>
      <c r="U18" s="531"/>
      <c r="V18" s="532"/>
      <c r="W18" s="546"/>
      <c r="X18" s="547"/>
      <c r="Y18" s="547"/>
      <c r="Z18" s="547"/>
      <c r="AA18" s="547"/>
      <c r="AB18" s="557"/>
      <c r="AC18" s="429">
        <v>61.7</v>
      </c>
      <c r="AD18" s="430"/>
      <c r="AE18" s="430"/>
      <c r="AF18" s="430"/>
      <c r="AG18" s="533"/>
      <c r="AH18" s="429">
        <v>59.2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3417430</v>
      </c>
      <c r="BO18" s="466"/>
      <c r="BP18" s="466"/>
      <c r="BQ18" s="466"/>
      <c r="BR18" s="466"/>
      <c r="BS18" s="466"/>
      <c r="BT18" s="466"/>
      <c r="BU18" s="467"/>
      <c r="BV18" s="465">
        <v>3454158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5566736</v>
      </c>
      <c r="BO19" s="466"/>
      <c r="BP19" s="466"/>
      <c r="BQ19" s="466"/>
      <c r="BR19" s="466"/>
      <c r="BS19" s="466"/>
      <c r="BT19" s="466"/>
      <c r="BU19" s="467"/>
      <c r="BV19" s="465">
        <v>5532060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3148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12127947</v>
      </c>
      <c r="BO23" s="466"/>
      <c r="BP23" s="466"/>
      <c r="BQ23" s="466"/>
      <c r="BR23" s="466"/>
      <c r="BS23" s="466"/>
      <c r="BT23" s="466"/>
      <c r="BU23" s="467"/>
      <c r="BV23" s="465">
        <v>12310281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7750</v>
      </c>
      <c r="R24" s="442"/>
      <c r="S24" s="442"/>
      <c r="T24" s="442"/>
      <c r="U24" s="442"/>
      <c r="V24" s="443"/>
      <c r="W24" s="507"/>
      <c r="X24" s="498"/>
      <c r="Y24" s="499"/>
      <c r="Z24" s="438" t="s">
        <v>169</v>
      </c>
      <c r="AA24" s="439"/>
      <c r="AB24" s="439"/>
      <c r="AC24" s="439"/>
      <c r="AD24" s="439"/>
      <c r="AE24" s="439"/>
      <c r="AF24" s="439"/>
      <c r="AG24" s="440"/>
      <c r="AH24" s="441">
        <v>85</v>
      </c>
      <c r="AI24" s="442"/>
      <c r="AJ24" s="442"/>
      <c r="AK24" s="442"/>
      <c r="AL24" s="443"/>
      <c r="AM24" s="441">
        <v>257040</v>
      </c>
      <c r="AN24" s="442"/>
      <c r="AO24" s="442"/>
      <c r="AP24" s="442"/>
      <c r="AQ24" s="442"/>
      <c r="AR24" s="443"/>
      <c r="AS24" s="441">
        <v>3024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9686835</v>
      </c>
      <c r="BO24" s="466"/>
      <c r="BP24" s="466"/>
      <c r="BQ24" s="466"/>
      <c r="BR24" s="466"/>
      <c r="BS24" s="466"/>
      <c r="BT24" s="466"/>
      <c r="BU24" s="467"/>
      <c r="BV24" s="465">
        <v>9694055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6160</v>
      </c>
      <c r="R25" s="442"/>
      <c r="S25" s="442"/>
      <c r="T25" s="442"/>
      <c r="U25" s="442"/>
      <c r="V25" s="443"/>
      <c r="W25" s="507"/>
      <c r="X25" s="498"/>
      <c r="Y25" s="499"/>
      <c r="Z25" s="438" t="s">
        <v>172</v>
      </c>
      <c r="AA25" s="439"/>
      <c r="AB25" s="439"/>
      <c r="AC25" s="439"/>
      <c r="AD25" s="439"/>
      <c r="AE25" s="439"/>
      <c r="AF25" s="439"/>
      <c r="AG25" s="440"/>
      <c r="AH25" s="441" t="s">
        <v>127</v>
      </c>
      <c r="AI25" s="442"/>
      <c r="AJ25" s="442"/>
      <c r="AK25" s="442"/>
      <c r="AL25" s="443"/>
      <c r="AM25" s="441" t="s">
        <v>127</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44731</v>
      </c>
      <c r="BO25" s="461"/>
      <c r="BP25" s="461"/>
      <c r="BQ25" s="461"/>
      <c r="BR25" s="461"/>
      <c r="BS25" s="461"/>
      <c r="BT25" s="461"/>
      <c r="BU25" s="462"/>
      <c r="BV25" s="460">
        <v>55245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6160</v>
      </c>
      <c r="R26" s="442"/>
      <c r="S26" s="442"/>
      <c r="T26" s="442"/>
      <c r="U26" s="442"/>
      <c r="V26" s="443"/>
      <c r="W26" s="507"/>
      <c r="X26" s="498"/>
      <c r="Y26" s="499"/>
      <c r="Z26" s="438" t="s">
        <v>176</v>
      </c>
      <c r="AA26" s="520"/>
      <c r="AB26" s="520"/>
      <c r="AC26" s="520"/>
      <c r="AD26" s="520"/>
      <c r="AE26" s="520"/>
      <c r="AF26" s="520"/>
      <c r="AG26" s="521"/>
      <c r="AH26" s="441">
        <v>1</v>
      </c>
      <c r="AI26" s="442"/>
      <c r="AJ26" s="442"/>
      <c r="AK26" s="442"/>
      <c r="AL26" s="443"/>
      <c r="AM26" s="441" t="s">
        <v>177</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2610</v>
      </c>
      <c r="R27" s="442"/>
      <c r="S27" s="442"/>
      <c r="T27" s="442"/>
      <c r="U27" s="442"/>
      <c r="V27" s="443"/>
      <c r="W27" s="507"/>
      <c r="X27" s="498"/>
      <c r="Y27" s="499"/>
      <c r="Z27" s="438" t="s">
        <v>181</v>
      </c>
      <c r="AA27" s="439"/>
      <c r="AB27" s="439"/>
      <c r="AC27" s="439"/>
      <c r="AD27" s="439"/>
      <c r="AE27" s="439"/>
      <c r="AF27" s="439"/>
      <c r="AG27" s="440"/>
      <c r="AH27" s="441">
        <v>3</v>
      </c>
      <c r="AI27" s="442"/>
      <c r="AJ27" s="442"/>
      <c r="AK27" s="442"/>
      <c r="AL27" s="443"/>
      <c r="AM27" s="441">
        <v>7968</v>
      </c>
      <c r="AN27" s="442"/>
      <c r="AO27" s="442"/>
      <c r="AP27" s="442"/>
      <c r="AQ27" s="442"/>
      <c r="AR27" s="443"/>
      <c r="AS27" s="441">
        <v>2656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124552</v>
      </c>
      <c r="BO27" s="469"/>
      <c r="BP27" s="469"/>
      <c r="BQ27" s="469"/>
      <c r="BR27" s="469"/>
      <c r="BS27" s="469"/>
      <c r="BT27" s="469"/>
      <c r="BU27" s="470"/>
      <c r="BV27" s="468">
        <v>114355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2080</v>
      </c>
      <c r="R28" s="442"/>
      <c r="S28" s="442"/>
      <c r="T28" s="442"/>
      <c r="U28" s="442"/>
      <c r="V28" s="443"/>
      <c r="W28" s="507"/>
      <c r="X28" s="498"/>
      <c r="Y28" s="499"/>
      <c r="Z28" s="438" t="s">
        <v>184</v>
      </c>
      <c r="AA28" s="439"/>
      <c r="AB28" s="439"/>
      <c r="AC28" s="439"/>
      <c r="AD28" s="439"/>
      <c r="AE28" s="439"/>
      <c r="AF28" s="439"/>
      <c r="AG28" s="440"/>
      <c r="AH28" s="441" t="s">
        <v>127</v>
      </c>
      <c r="AI28" s="442"/>
      <c r="AJ28" s="442"/>
      <c r="AK28" s="442"/>
      <c r="AL28" s="443"/>
      <c r="AM28" s="441" t="s">
        <v>173</v>
      </c>
      <c r="AN28" s="442"/>
      <c r="AO28" s="442"/>
      <c r="AP28" s="442"/>
      <c r="AQ28" s="442"/>
      <c r="AR28" s="443"/>
      <c r="AS28" s="441" t="s">
        <v>127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342240</v>
      </c>
      <c r="BO28" s="461"/>
      <c r="BP28" s="461"/>
      <c r="BQ28" s="461"/>
      <c r="BR28" s="461"/>
      <c r="BS28" s="461"/>
      <c r="BT28" s="461"/>
      <c r="BU28" s="462"/>
      <c r="BV28" s="460">
        <v>318546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1760</v>
      </c>
      <c r="R29" s="442"/>
      <c r="S29" s="442"/>
      <c r="T29" s="442"/>
      <c r="U29" s="442"/>
      <c r="V29" s="443"/>
      <c r="W29" s="508"/>
      <c r="X29" s="509"/>
      <c r="Y29" s="510"/>
      <c r="Z29" s="438" t="s">
        <v>187</v>
      </c>
      <c r="AA29" s="439"/>
      <c r="AB29" s="439"/>
      <c r="AC29" s="439"/>
      <c r="AD29" s="439"/>
      <c r="AE29" s="439"/>
      <c r="AF29" s="439"/>
      <c r="AG29" s="440"/>
      <c r="AH29" s="441">
        <v>88</v>
      </c>
      <c r="AI29" s="442"/>
      <c r="AJ29" s="442"/>
      <c r="AK29" s="442"/>
      <c r="AL29" s="443"/>
      <c r="AM29" s="441">
        <v>265008</v>
      </c>
      <c r="AN29" s="442"/>
      <c r="AO29" s="442"/>
      <c r="AP29" s="442"/>
      <c r="AQ29" s="442"/>
      <c r="AR29" s="443"/>
      <c r="AS29" s="441">
        <v>3011</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1294349</v>
      </c>
      <c r="BO29" s="466"/>
      <c r="BP29" s="466"/>
      <c r="BQ29" s="466"/>
      <c r="BR29" s="466"/>
      <c r="BS29" s="466"/>
      <c r="BT29" s="466"/>
      <c r="BU29" s="467"/>
      <c r="BV29" s="465">
        <v>1255776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595564</v>
      </c>
      <c r="BO30" s="469"/>
      <c r="BP30" s="469"/>
      <c r="BQ30" s="469"/>
      <c r="BR30" s="469"/>
      <c r="BS30" s="469"/>
      <c r="BT30" s="469"/>
      <c r="BU30" s="470"/>
      <c r="BV30" s="468">
        <v>501449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200</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国民健康保険東川町立診療所特別会計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3</v>
      </c>
      <c r="BF34" s="424"/>
      <c r="BG34" s="423" t="str">
        <f>IF('各会計、関係団体の財政状況及び健全化判断比率'!B29="","",'各会計、関係団体の財政状況及び健全化判断比率'!B29)</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4</v>
      </c>
      <c r="BX34" s="424"/>
      <c r="BY34" s="423" t="str">
        <f>IF('各会計、関係団体の財政状況及び健全化判断比率'!B68="","",'各会計、関係団体の財政状況及び健全化判断比率'!B68)</f>
        <v>大雪清掃組合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東川振興公社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t="str">
        <f>IF(W35="","",U34+1)</f>
        <v/>
      </c>
      <c r="V35" s="424"/>
      <c r="W35" s="423"/>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5</v>
      </c>
      <c r="BX35" s="424"/>
      <c r="BY35" s="423" t="str">
        <f>IF('各会計、関係団体の財政状況及び健全化判断比率'!B69="","",'各会計、関係団体の財政状況及び健全化判断比率'!B69)</f>
        <v>大雪葬斎組合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東川農業振興公社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6</v>
      </c>
      <c r="BX36" s="424"/>
      <c r="BY36" s="423" t="str">
        <f>IF('各会計、関係団体の財政状況及び健全化判断比率'!B70="","",'各会計、関係団体の財政状況及び健全化判断比率'!B70)</f>
        <v>大雪消防組合</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HJK</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7</v>
      </c>
      <c r="BX37" s="424"/>
      <c r="BY37" s="423" t="str">
        <f>IF('各会計、関係団体の財政状況及び健全化判断比率'!B71="","",'各会計、関係団体の財政状況及び健全化判断比率'!B71)</f>
        <v>大雪地区広域連合　一般会計</v>
      </c>
      <c r="BZ37" s="423"/>
      <c r="CA37" s="423"/>
      <c r="CB37" s="423"/>
      <c r="CC37" s="423"/>
      <c r="CD37" s="423"/>
      <c r="CE37" s="423"/>
      <c r="CF37" s="423"/>
      <c r="CG37" s="423"/>
      <c r="CH37" s="423"/>
      <c r="CI37" s="423"/>
      <c r="CJ37" s="423"/>
      <c r="CK37" s="423"/>
      <c r="CL37" s="423"/>
      <c r="CM37" s="423"/>
      <c r="CN37" s="213"/>
      <c r="CO37" s="424">
        <f t="shared" si="3"/>
        <v>16</v>
      </c>
      <c r="CP37" s="424"/>
      <c r="CQ37" s="423" t="str">
        <f>IF('各会計、関係団体の財政状況及び健全化判断比率'!BS10="","",'各会計、関係団体の財政状況及び健全化判断比率'!BS10)</f>
        <v>東川町土地開発公社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8</v>
      </c>
      <c r="BX38" s="424"/>
      <c r="BY38" s="423" t="str">
        <f>IF('各会計、関係団体の財政状況及び健全化判断比率'!B72="","",'各会計、関係団体の財政状況及び健全化判断比率'!B72)</f>
        <v>大雪地区広域連合　介護保険特別会計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9</v>
      </c>
      <c r="BX39" s="424"/>
      <c r="BY39" s="423" t="str">
        <f>IF('各会計、関係団体の財政状況及び健全化判断比率'!B73="","",'各会計、関係団体の財政状況及び健全化判断比率'!B73)</f>
        <v>大雪地区広域連合　国民健康保険特別会計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10</v>
      </c>
      <c r="BX40" s="424"/>
      <c r="BY40" s="423" t="str">
        <f>IF('各会計、関係団体の財政状況及び健全化判断比率'!B74="","",'各会計、関係団体の財政状況及び健全化判断比率'!B74)</f>
        <v>大雪地区広域連合　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11</v>
      </c>
      <c r="BX41" s="424"/>
      <c r="BY41" s="423" t="str">
        <f>IF('各会計、関係団体の財政状況及び健全化判断比率'!B75="","",'各会計、関係団体の財政状況及び健全化判断比率'!B75)</f>
        <v>上川教育研修センター組合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12</v>
      </c>
      <c r="BX42" s="424"/>
      <c r="BY42" s="423" t="str">
        <f>IF('各会計、関係団体の財政状況及び健全化判断比率'!B76="","",'各会計、関係団体の財政状況及び健全化判断比率'!B76)</f>
        <v>上川広域滞納整理機構</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eSFKuJLtXlI3M3TZrj3PqnhKqTGbEX0j5cP9UVSJ6TfQb4lEEt5GvSS5ipiHRrN0ddvmBSEQtYffmoXU9dH+A==" saltValue="gU0J81EVv8CVh4ekEz0G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551</v>
      </c>
      <c r="D34" s="1244"/>
      <c r="E34" s="1245"/>
      <c r="F34" s="32">
        <v>3.42</v>
      </c>
      <c r="G34" s="33">
        <v>3.74</v>
      </c>
      <c r="H34" s="33">
        <v>4.51</v>
      </c>
      <c r="I34" s="33">
        <v>6.61</v>
      </c>
      <c r="J34" s="34">
        <v>4.76</v>
      </c>
      <c r="K34" s="22"/>
      <c r="L34" s="22"/>
      <c r="M34" s="22"/>
      <c r="N34" s="22"/>
      <c r="O34" s="22"/>
      <c r="P34" s="22"/>
    </row>
    <row r="35" spans="1:16" ht="39" customHeight="1" x14ac:dyDescent="0.15">
      <c r="A35" s="22"/>
      <c r="B35" s="35"/>
      <c r="C35" s="1238" t="s">
        <v>552</v>
      </c>
      <c r="D35" s="1239"/>
      <c r="E35" s="1240"/>
      <c r="F35" s="36">
        <v>2.77</v>
      </c>
      <c r="G35" s="37">
        <v>1.44</v>
      </c>
      <c r="H35" s="37">
        <v>0.75</v>
      </c>
      <c r="I35" s="37">
        <v>0.87</v>
      </c>
      <c r="J35" s="38">
        <v>1.03</v>
      </c>
      <c r="K35" s="22"/>
      <c r="L35" s="22"/>
      <c r="M35" s="22"/>
      <c r="N35" s="22"/>
      <c r="O35" s="22"/>
      <c r="P35" s="22"/>
    </row>
    <row r="36" spans="1:16" ht="39" customHeight="1" x14ac:dyDescent="0.15">
      <c r="A36" s="22"/>
      <c r="B36" s="35"/>
      <c r="C36" s="1238" t="s">
        <v>553</v>
      </c>
      <c r="D36" s="1239"/>
      <c r="E36" s="1240"/>
      <c r="F36" s="36">
        <v>0.28999999999999998</v>
      </c>
      <c r="G36" s="37">
        <v>0.36</v>
      </c>
      <c r="H36" s="37">
        <v>0</v>
      </c>
      <c r="I36" s="37">
        <v>0.26</v>
      </c>
      <c r="J36" s="38">
        <v>0.36</v>
      </c>
      <c r="K36" s="22"/>
      <c r="L36" s="22"/>
      <c r="M36" s="22"/>
      <c r="N36" s="22"/>
      <c r="O36" s="22"/>
      <c r="P36" s="22"/>
    </row>
    <row r="37" spans="1:16" ht="39" customHeight="1" x14ac:dyDescent="0.15">
      <c r="A37" s="22"/>
      <c r="B37" s="35"/>
      <c r="C37" s="1238"/>
      <c r="D37" s="1239"/>
      <c r="E37" s="1240"/>
      <c r="F37" s="36"/>
      <c r="G37" s="37"/>
      <c r="H37" s="37"/>
      <c r="I37" s="37"/>
      <c r="J37" s="38"/>
      <c r="K37" s="22"/>
      <c r="L37" s="22"/>
      <c r="M37" s="22"/>
      <c r="N37" s="22"/>
      <c r="O37" s="22"/>
      <c r="P37" s="22"/>
    </row>
    <row r="38" spans="1:16" ht="39" customHeight="1" x14ac:dyDescent="0.15">
      <c r="A38" s="22"/>
      <c r="B38" s="35"/>
      <c r="C38" s="1238"/>
      <c r="D38" s="1239"/>
      <c r="E38" s="1240"/>
      <c r="F38" s="36"/>
      <c r="G38" s="37"/>
      <c r="H38" s="37"/>
      <c r="I38" s="37"/>
      <c r="J38" s="38"/>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554</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555</v>
      </c>
      <c r="D43" s="1242"/>
      <c r="E43" s="124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AJbzWA6f6VQZUM2+eubeCOUZonFS9f77rCX0zebB7fnbxneZw0OuAIyGRQlCojumI3HZxnvwaMJ10ESF6MmLQ==" saltValue="CX09tgyQSj0vQyD7ii/B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751</v>
      </c>
      <c r="L45" s="60">
        <v>923</v>
      </c>
      <c r="M45" s="60">
        <v>1213</v>
      </c>
      <c r="N45" s="60">
        <v>1380</v>
      </c>
      <c r="O45" s="61">
        <v>1455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501</v>
      </c>
      <c r="L46" s="64" t="s">
        <v>501</v>
      </c>
      <c r="M46" s="64" t="s">
        <v>501</v>
      </c>
      <c r="N46" s="64" t="s">
        <v>501</v>
      </c>
      <c r="O46" s="65" t="s">
        <v>501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501</v>
      </c>
      <c r="L47" s="64" t="s">
        <v>501</v>
      </c>
      <c r="M47" s="64" t="s">
        <v>501</v>
      </c>
      <c r="N47" s="64" t="s">
        <v>501</v>
      </c>
      <c r="O47" s="65" t="s">
        <v>501</v>
      </c>
      <c r="P47" s="48"/>
      <c r="Q47" s="48"/>
      <c r="R47" s="48"/>
      <c r="S47" s="48"/>
      <c r="T47" s="48"/>
      <c r="U47" s="48"/>
    </row>
    <row r="48" spans="1:21" ht="30.75" customHeight="1" x14ac:dyDescent="0.15">
      <c r="A48" s="48"/>
      <c r="B48" s="1266"/>
      <c r="C48" s="1267"/>
      <c r="D48" s="62"/>
      <c r="E48" s="1248" t="s">
        <v>15</v>
      </c>
      <c r="F48" s="1248"/>
      <c r="G48" s="1248"/>
      <c r="H48" s="1248"/>
      <c r="I48" s="1248"/>
      <c r="J48" s="1249"/>
      <c r="K48" s="63">
        <v>70</v>
      </c>
      <c r="L48" s="64">
        <v>61</v>
      </c>
      <c r="M48" s="64">
        <v>30</v>
      </c>
      <c r="N48" s="64">
        <v>63</v>
      </c>
      <c r="O48" s="65">
        <v>61</v>
      </c>
      <c r="P48" s="48"/>
      <c r="Q48" s="48"/>
      <c r="R48" s="48"/>
      <c r="S48" s="48"/>
      <c r="T48" s="48"/>
      <c r="U48" s="48"/>
    </row>
    <row r="49" spans="1:21" ht="30.75" customHeight="1" x14ac:dyDescent="0.15">
      <c r="A49" s="48"/>
      <c r="B49" s="1266"/>
      <c r="C49" s="1267"/>
      <c r="D49" s="62"/>
      <c r="E49" s="1248" t="s">
        <v>16</v>
      </c>
      <c r="F49" s="1248"/>
      <c r="G49" s="1248"/>
      <c r="H49" s="1248"/>
      <c r="I49" s="1248"/>
      <c r="J49" s="1249"/>
      <c r="K49" s="63">
        <v>30</v>
      </c>
      <c r="L49" s="64">
        <v>34</v>
      </c>
      <c r="M49" s="64">
        <v>34</v>
      </c>
      <c r="N49" s="64">
        <v>32</v>
      </c>
      <c r="O49" s="65">
        <v>29</v>
      </c>
      <c r="P49" s="48"/>
      <c r="Q49" s="48"/>
      <c r="R49" s="48"/>
      <c r="S49" s="48"/>
      <c r="T49" s="48"/>
      <c r="U49" s="48"/>
    </row>
    <row r="50" spans="1:21" ht="30.75" customHeight="1" x14ac:dyDescent="0.15">
      <c r="A50" s="48"/>
      <c r="B50" s="1266"/>
      <c r="C50" s="1267"/>
      <c r="D50" s="62"/>
      <c r="E50" s="1248" t="s">
        <v>17</v>
      </c>
      <c r="F50" s="1248"/>
      <c r="G50" s="1248"/>
      <c r="H50" s="1248"/>
      <c r="I50" s="1248"/>
      <c r="J50" s="1249"/>
      <c r="K50" s="63">
        <v>3</v>
      </c>
      <c r="L50" s="64">
        <v>3</v>
      </c>
      <c r="M50" s="64">
        <v>2</v>
      </c>
      <c r="N50" s="64">
        <v>3</v>
      </c>
      <c r="O50" s="65">
        <v>10</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1</v>
      </c>
      <c r="M51" s="64">
        <v>1</v>
      </c>
      <c r="N51" s="64">
        <v>1</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617</v>
      </c>
      <c r="L52" s="64">
        <v>804</v>
      </c>
      <c r="M52" s="64">
        <v>859</v>
      </c>
      <c r="N52" s="64">
        <v>1008</v>
      </c>
      <c r="O52" s="65">
        <v>1167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238</v>
      </c>
      <c r="L53" s="69">
        <v>218</v>
      </c>
      <c r="M53" s="69">
        <v>421</v>
      </c>
      <c r="N53" s="69">
        <v>471</v>
      </c>
      <c r="O53" s="70">
        <v>389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600</v>
      </c>
      <c r="L57" s="83" t="s">
        <v>602</v>
      </c>
      <c r="M57" s="83" t="s">
        <v>603</v>
      </c>
      <c r="N57" s="83" t="s">
        <v>604</v>
      </c>
      <c r="O57" s="84" t="s">
        <v>604</v>
      </c>
    </row>
    <row r="58" spans="1:21" ht="31.5" customHeight="1" thickBot="1" x14ac:dyDescent="0.2">
      <c r="B58" s="1256"/>
      <c r="C58" s="1257"/>
      <c r="D58" s="1261" t="s">
        <v>27</v>
      </c>
      <c r="E58" s="1262"/>
      <c r="F58" s="1262"/>
      <c r="G58" s="1262"/>
      <c r="H58" s="1262"/>
      <c r="I58" s="1262"/>
      <c r="J58" s="1263"/>
      <c r="K58" s="85" t="s">
        <v>601</v>
      </c>
      <c r="L58" s="86" t="s">
        <v>600</v>
      </c>
      <c r="M58" s="86" t="s">
        <v>604</v>
      </c>
      <c r="N58" s="86" t="s">
        <v>604</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WbLxnikeTvl4I5NdzSrBltdf0em3U3CgPALpNeJhNV99la2jj1wrYcBPXu+ANHMO4PLy7iaWQZVN+hSAGaRQ==" saltValue="JvlMpF4cmVGUMyA2wFkQ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M44" sqref="M4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84" t="s">
        <v>30</v>
      </c>
      <c r="C41" s="1285"/>
      <c r="D41" s="101"/>
      <c r="E41" s="1286" t="s">
        <v>31</v>
      </c>
      <c r="F41" s="1286"/>
      <c r="G41" s="1286"/>
      <c r="H41" s="1287"/>
      <c r="I41" s="102">
        <v>11019</v>
      </c>
      <c r="J41" s="103">
        <v>11523</v>
      </c>
      <c r="K41" s="103">
        <v>11942</v>
      </c>
      <c r="L41" s="103">
        <v>12310</v>
      </c>
      <c r="M41" s="104">
        <v>12128</v>
      </c>
    </row>
    <row r="42" spans="2:13" ht="27.75" customHeight="1" x14ac:dyDescent="0.15">
      <c r="B42" s="1274"/>
      <c r="C42" s="1275"/>
      <c r="D42" s="105"/>
      <c r="E42" s="1278" t="s">
        <v>32</v>
      </c>
      <c r="F42" s="1278"/>
      <c r="G42" s="1278"/>
      <c r="H42" s="1279"/>
      <c r="I42" s="106" t="s">
        <v>501</v>
      </c>
      <c r="J42" s="107" t="s">
        <v>501</v>
      </c>
      <c r="K42" s="107" t="s">
        <v>501</v>
      </c>
      <c r="L42" s="107" t="s">
        <v>501</v>
      </c>
      <c r="M42" s="108" t="s">
        <v>501</v>
      </c>
    </row>
    <row r="43" spans="2:13" ht="27.75" customHeight="1" x14ac:dyDescent="0.15">
      <c r="B43" s="1274"/>
      <c r="C43" s="1275"/>
      <c r="D43" s="105"/>
      <c r="E43" s="1278" t="s">
        <v>33</v>
      </c>
      <c r="F43" s="1278"/>
      <c r="G43" s="1278"/>
      <c r="H43" s="1279"/>
      <c r="I43" s="106">
        <v>865</v>
      </c>
      <c r="J43" s="107">
        <v>841</v>
      </c>
      <c r="K43" s="107">
        <v>781</v>
      </c>
      <c r="L43" s="107">
        <v>716</v>
      </c>
      <c r="M43" s="108">
        <v>675</v>
      </c>
    </row>
    <row r="44" spans="2:13" ht="27.75" customHeight="1" x14ac:dyDescent="0.15">
      <c r="B44" s="1274"/>
      <c r="C44" s="1275"/>
      <c r="D44" s="105"/>
      <c r="E44" s="1278" t="s">
        <v>34</v>
      </c>
      <c r="F44" s="1278"/>
      <c r="G44" s="1278"/>
      <c r="H44" s="1279"/>
      <c r="I44" s="106">
        <v>179</v>
      </c>
      <c r="J44" s="107">
        <v>163</v>
      </c>
      <c r="K44" s="107">
        <v>132</v>
      </c>
      <c r="L44" s="107">
        <v>196</v>
      </c>
      <c r="M44" s="108">
        <v>200</v>
      </c>
    </row>
    <row r="45" spans="2:13" ht="27.75" customHeight="1" x14ac:dyDescent="0.15">
      <c r="B45" s="1274"/>
      <c r="C45" s="1275"/>
      <c r="D45" s="105"/>
      <c r="E45" s="1278" t="s">
        <v>35</v>
      </c>
      <c r="F45" s="1278"/>
      <c r="G45" s="1278"/>
      <c r="H45" s="1279"/>
      <c r="I45" s="106">
        <v>966</v>
      </c>
      <c r="J45" s="107">
        <v>1006</v>
      </c>
      <c r="K45" s="107">
        <v>956</v>
      </c>
      <c r="L45" s="107">
        <v>825</v>
      </c>
      <c r="M45" s="108">
        <v>775</v>
      </c>
    </row>
    <row r="46" spans="2:13" ht="27.75" customHeight="1" x14ac:dyDescent="0.15">
      <c r="B46" s="1274"/>
      <c r="C46" s="1275"/>
      <c r="D46" s="109"/>
      <c r="E46" s="1278" t="s">
        <v>36</v>
      </c>
      <c r="F46" s="1278"/>
      <c r="G46" s="1278"/>
      <c r="H46" s="1279"/>
      <c r="I46" s="106" t="s">
        <v>501</v>
      </c>
      <c r="J46" s="107" t="s">
        <v>501</v>
      </c>
      <c r="K46" s="107" t="s">
        <v>501</v>
      </c>
      <c r="L46" s="107" t="s">
        <v>501</v>
      </c>
      <c r="M46" s="108" t="s">
        <v>501</v>
      </c>
    </row>
    <row r="47" spans="2:13" ht="27.75" customHeight="1" x14ac:dyDescent="0.15">
      <c r="B47" s="1274"/>
      <c r="C47" s="1275"/>
      <c r="D47" s="110"/>
      <c r="E47" s="1288" t="s">
        <v>37</v>
      </c>
      <c r="F47" s="1289"/>
      <c r="G47" s="1289"/>
      <c r="H47" s="1290"/>
      <c r="I47" s="106" t="s">
        <v>501</v>
      </c>
      <c r="J47" s="107" t="s">
        <v>501</v>
      </c>
      <c r="K47" s="107" t="s">
        <v>501</v>
      </c>
      <c r="L47" s="107" t="s">
        <v>501</v>
      </c>
      <c r="M47" s="108" t="s">
        <v>501</v>
      </c>
    </row>
    <row r="48" spans="2:13" ht="27.75" customHeight="1" x14ac:dyDescent="0.15">
      <c r="B48" s="1274"/>
      <c r="C48" s="1275"/>
      <c r="D48" s="105"/>
      <c r="E48" s="1278" t="s">
        <v>38</v>
      </c>
      <c r="F48" s="1278"/>
      <c r="G48" s="1278"/>
      <c r="H48" s="1279"/>
      <c r="I48" s="106" t="s">
        <v>501</v>
      </c>
      <c r="J48" s="107" t="s">
        <v>501</v>
      </c>
      <c r="K48" s="107" t="s">
        <v>501</v>
      </c>
      <c r="L48" s="107" t="s">
        <v>501</v>
      </c>
      <c r="M48" s="108" t="s">
        <v>501</v>
      </c>
    </row>
    <row r="49" spans="2:13" ht="27.75" customHeight="1" x14ac:dyDescent="0.15">
      <c r="B49" s="1276"/>
      <c r="C49" s="1277"/>
      <c r="D49" s="105"/>
      <c r="E49" s="1278" t="s">
        <v>39</v>
      </c>
      <c r="F49" s="1278"/>
      <c r="G49" s="1278"/>
      <c r="H49" s="1279"/>
      <c r="I49" s="106" t="s">
        <v>501</v>
      </c>
      <c r="J49" s="107" t="s">
        <v>501</v>
      </c>
      <c r="K49" s="107" t="s">
        <v>501</v>
      </c>
      <c r="L49" s="107" t="s">
        <v>501</v>
      </c>
      <c r="M49" s="108" t="s">
        <v>501</v>
      </c>
    </row>
    <row r="50" spans="2:13" ht="27.75" customHeight="1" x14ac:dyDescent="0.15">
      <c r="B50" s="1272" t="s">
        <v>40</v>
      </c>
      <c r="C50" s="1273"/>
      <c r="D50" s="111"/>
      <c r="E50" s="1278" t="s">
        <v>41</v>
      </c>
      <c r="F50" s="1278"/>
      <c r="G50" s="1278"/>
      <c r="H50" s="1279"/>
      <c r="I50" s="106">
        <v>2316</v>
      </c>
      <c r="J50" s="107">
        <v>2480</v>
      </c>
      <c r="K50" s="107">
        <v>2259</v>
      </c>
      <c r="L50" s="107">
        <v>2190</v>
      </c>
      <c r="M50" s="108">
        <v>2357</v>
      </c>
    </row>
    <row r="51" spans="2:13" ht="27.75" customHeight="1" x14ac:dyDescent="0.15">
      <c r="B51" s="1274"/>
      <c r="C51" s="1275"/>
      <c r="D51" s="105"/>
      <c r="E51" s="1278" t="s">
        <v>42</v>
      </c>
      <c r="F51" s="1278"/>
      <c r="G51" s="1278"/>
      <c r="H51" s="1279"/>
      <c r="I51" s="106">
        <v>911</v>
      </c>
      <c r="J51" s="107">
        <v>793</v>
      </c>
      <c r="K51" s="107">
        <v>881</v>
      </c>
      <c r="L51" s="107">
        <v>1186</v>
      </c>
      <c r="M51" s="108">
        <v>1631</v>
      </c>
    </row>
    <row r="52" spans="2:13" ht="27.75" customHeight="1" x14ac:dyDescent="0.15">
      <c r="B52" s="1276"/>
      <c r="C52" s="1277"/>
      <c r="D52" s="105"/>
      <c r="E52" s="1278" t="s">
        <v>43</v>
      </c>
      <c r="F52" s="1278"/>
      <c r="G52" s="1278"/>
      <c r="H52" s="1279"/>
      <c r="I52" s="106">
        <v>7850</v>
      </c>
      <c r="J52" s="107">
        <v>9111</v>
      </c>
      <c r="K52" s="107">
        <v>8234</v>
      </c>
      <c r="L52" s="107">
        <v>8128</v>
      </c>
      <c r="M52" s="108">
        <v>8112</v>
      </c>
    </row>
    <row r="53" spans="2:13" ht="27.75" customHeight="1" thickBot="1" x14ac:dyDescent="0.2">
      <c r="B53" s="1280" t="s">
        <v>44</v>
      </c>
      <c r="C53" s="1281"/>
      <c r="D53" s="112"/>
      <c r="E53" s="1282" t="s">
        <v>45</v>
      </c>
      <c r="F53" s="1282"/>
      <c r="G53" s="1282"/>
      <c r="H53" s="1283"/>
      <c r="I53" s="113">
        <v>1951</v>
      </c>
      <c r="J53" s="114">
        <v>1148</v>
      </c>
      <c r="K53" s="114">
        <v>2437</v>
      </c>
      <c r="L53" s="114">
        <v>2543</v>
      </c>
      <c r="M53" s="115">
        <v>1678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fijs7Qn257AzKtP7WlTFXZ8HFVAE1dgDPW5YsCTHDQRp/S1YjRwDMlpekAReiYcAeHi5LBe3kiI/ugmaKgUTA==" saltValue="rTXxz/q3Yt4ocESv8HnZ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264</v>
      </c>
      <c r="G55" s="127">
        <v>319</v>
      </c>
      <c r="H55" s="128">
        <v>342</v>
      </c>
    </row>
    <row r="56" spans="2:8" ht="52.5" customHeight="1" x14ac:dyDescent="0.15">
      <c r="B56" s="129"/>
      <c r="C56" s="1301" t="s">
        <v>49</v>
      </c>
      <c r="D56" s="1301"/>
      <c r="E56" s="1302"/>
      <c r="F56" s="130">
        <v>1133</v>
      </c>
      <c r="G56" s="130">
        <v>1256</v>
      </c>
      <c r="H56" s="131">
        <v>1294</v>
      </c>
    </row>
    <row r="57" spans="2:8" ht="53.25" customHeight="1" x14ac:dyDescent="0.15">
      <c r="B57" s="129"/>
      <c r="C57" s="1303" t="s">
        <v>50</v>
      </c>
      <c r="D57" s="1303"/>
      <c r="E57" s="1304"/>
      <c r="F57" s="132">
        <v>718</v>
      </c>
      <c r="G57" s="132">
        <v>501</v>
      </c>
      <c r="H57" s="133">
        <v>596</v>
      </c>
    </row>
    <row r="58" spans="2:8" ht="45.75" customHeight="1" x14ac:dyDescent="0.15">
      <c r="B58" s="134"/>
      <c r="C58" s="1291" t="s">
        <v>595</v>
      </c>
      <c r="D58" s="1292"/>
      <c r="E58" s="1293"/>
      <c r="F58" s="135">
        <v>149</v>
      </c>
      <c r="G58" s="135">
        <v>89</v>
      </c>
      <c r="H58" s="136">
        <v>183</v>
      </c>
    </row>
    <row r="59" spans="2:8" ht="45.75" customHeight="1" x14ac:dyDescent="0.15">
      <c r="B59" s="134"/>
      <c r="C59" s="1291" t="s">
        <v>596</v>
      </c>
      <c r="D59" s="1292"/>
      <c r="E59" s="1293"/>
      <c r="F59" s="135">
        <v>248</v>
      </c>
      <c r="G59" s="135">
        <v>181</v>
      </c>
      <c r="H59" s="136">
        <v>171</v>
      </c>
    </row>
    <row r="60" spans="2:8" ht="45.75" customHeight="1" x14ac:dyDescent="0.15">
      <c r="B60" s="134"/>
      <c r="C60" s="1291" t="s">
        <v>597</v>
      </c>
      <c r="D60" s="1292"/>
      <c r="E60" s="1293"/>
      <c r="F60" s="135">
        <v>127</v>
      </c>
      <c r="G60" s="135">
        <v>127</v>
      </c>
      <c r="H60" s="136">
        <v>127</v>
      </c>
    </row>
    <row r="61" spans="2:8" ht="45.75" customHeight="1" x14ac:dyDescent="0.15">
      <c r="B61" s="134"/>
      <c r="C61" s="1291" t="s">
        <v>598</v>
      </c>
      <c r="D61" s="1292"/>
      <c r="E61" s="1293"/>
      <c r="F61" s="135">
        <v>35</v>
      </c>
      <c r="G61" s="135">
        <v>35</v>
      </c>
      <c r="H61" s="136">
        <v>35</v>
      </c>
    </row>
    <row r="62" spans="2:8" ht="45.75" customHeight="1" thickBot="1" x14ac:dyDescent="0.2">
      <c r="B62" s="137"/>
      <c r="C62" s="1294" t="s">
        <v>599</v>
      </c>
      <c r="D62" s="1295"/>
      <c r="E62" s="1296"/>
      <c r="F62" s="138">
        <v>30</v>
      </c>
      <c r="G62" s="138">
        <v>30</v>
      </c>
      <c r="H62" s="139">
        <v>30</v>
      </c>
    </row>
    <row r="63" spans="2:8" ht="52.5" customHeight="1" thickBot="1" x14ac:dyDescent="0.2">
      <c r="B63" s="140"/>
      <c r="C63" s="1297" t="s">
        <v>51</v>
      </c>
      <c r="D63" s="1297"/>
      <c r="E63" s="1298"/>
      <c r="F63" s="141">
        <v>2115</v>
      </c>
      <c r="G63" s="141">
        <v>2076</v>
      </c>
      <c r="H63" s="142">
        <v>2232</v>
      </c>
    </row>
    <row r="64" spans="2:8" ht="15" customHeight="1" x14ac:dyDescent="0.15"/>
    <row r="65" ht="0" hidden="1" customHeight="1" x14ac:dyDescent="0.15"/>
    <row r="66" ht="0" hidden="1" customHeight="1" x14ac:dyDescent="0.15"/>
  </sheetData>
  <sheetProtection algorithmName="SHA-512" hashValue="14xA+6CpGV4tVeGo4UcgPduEsD8tvzmEN0ZTxTBzNA7cH13Yh6EZqX6QMLgoc1Y+s3xExDRn90E3piiy1Sl+mQ==" saltValue="30e92MvzTFIsEvfyaIk6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84BC2-C8BB-4AF0-853D-79C340CC516C}">
  <sheetPr>
    <pageSetUpPr fitToPage="1"/>
  </sheetPr>
  <dimension ref="A1:WZM191"/>
  <sheetViews>
    <sheetView showGridLines="0" topLeftCell="T52" zoomScaleNormal="100" zoomScaleSheetLayoutView="55" workbookViewId="0">
      <selection activeCell="CJ62" sqref="CJ6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543</v>
      </c>
      <c r="BQ50" s="1310"/>
      <c r="BR50" s="1310"/>
      <c r="BS50" s="1310"/>
      <c r="BT50" s="1310"/>
      <c r="BU50" s="1310"/>
      <c r="BV50" s="1310"/>
      <c r="BW50" s="1310"/>
      <c r="BX50" s="1310" t="s">
        <v>544</v>
      </c>
      <c r="BY50" s="1310"/>
      <c r="BZ50" s="1310"/>
      <c r="CA50" s="1310"/>
      <c r="CB50" s="1310"/>
      <c r="CC50" s="1310"/>
      <c r="CD50" s="1310"/>
      <c r="CE50" s="1310"/>
      <c r="CF50" s="1310" t="s">
        <v>545</v>
      </c>
      <c r="CG50" s="1310"/>
      <c r="CH50" s="1310"/>
      <c r="CI50" s="1310"/>
      <c r="CJ50" s="1310"/>
      <c r="CK50" s="1310"/>
      <c r="CL50" s="1310"/>
      <c r="CM50" s="1310"/>
      <c r="CN50" s="1310" t="s">
        <v>546</v>
      </c>
      <c r="CO50" s="1310"/>
      <c r="CP50" s="1310"/>
      <c r="CQ50" s="1310"/>
      <c r="CR50" s="1310"/>
      <c r="CS50" s="1310"/>
      <c r="CT50" s="1310"/>
      <c r="CU50" s="1310"/>
      <c r="CV50" s="1310" t="s">
        <v>547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609</v>
      </c>
      <c r="AO51" s="1308"/>
      <c r="AP51" s="1308"/>
      <c r="AQ51" s="1308"/>
      <c r="AR51" s="1308"/>
      <c r="AS51" s="1308"/>
      <c r="AT51" s="1308"/>
      <c r="AU51" s="1308"/>
      <c r="AV51" s="1308"/>
      <c r="AW51" s="1308"/>
      <c r="AX51" s="1308"/>
      <c r="AY51" s="1308"/>
      <c r="AZ51" s="1308"/>
      <c r="BA51" s="1308"/>
      <c r="BB51" s="1308" t="s">
        <v>610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612</v>
      </c>
      <c r="AO55" s="1310"/>
      <c r="AP55" s="1310"/>
      <c r="AQ55" s="1310"/>
      <c r="AR55" s="1310"/>
      <c r="AS55" s="1310"/>
      <c r="AT55" s="1310"/>
      <c r="AU55" s="1310"/>
      <c r="AV55" s="1310"/>
      <c r="AW55" s="1310"/>
      <c r="AX55" s="1310"/>
      <c r="AY55" s="1310"/>
      <c r="AZ55" s="1310"/>
      <c r="BA55" s="1310"/>
      <c r="BB55" s="1308" t="s">
        <v>610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543</v>
      </c>
      <c r="BQ72" s="1310"/>
      <c r="BR72" s="1310"/>
      <c r="BS72" s="1310"/>
      <c r="BT72" s="1310"/>
      <c r="BU72" s="1310"/>
      <c r="BV72" s="1310"/>
      <c r="BW72" s="1310"/>
      <c r="BX72" s="1310" t="s">
        <v>544</v>
      </c>
      <c r="BY72" s="1310"/>
      <c r="BZ72" s="1310"/>
      <c r="CA72" s="1310"/>
      <c r="CB72" s="1310"/>
      <c r="CC72" s="1310"/>
      <c r="CD72" s="1310"/>
      <c r="CE72" s="1310"/>
      <c r="CF72" s="1310" t="s">
        <v>545</v>
      </c>
      <c r="CG72" s="1310"/>
      <c r="CH72" s="1310"/>
      <c r="CI72" s="1310"/>
      <c r="CJ72" s="1310"/>
      <c r="CK72" s="1310"/>
      <c r="CL72" s="1310"/>
      <c r="CM72" s="1310"/>
      <c r="CN72" s="1310" t="s">
        <v>546</v>
      </c>
      <c r="CO72" s="1310"/>
      <c r="CP72" s="1310"/>
      <c r="CQ72" s="1310"/>
      <c r="CR72" s="1310"/>
      <c r="CS72" s="1310"/>
      <c r="CT72" s="1310"/>
      <c r="CU72" s="1310"/>
      <c r="CV72" s="1310" t="s">
        <v>547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609</v>
      </c>
      <c r="AO73" s="1308"/>
      <c r="AP73" s="1308"/>
      <c r="AQ73" s="1308"/>
      <c r="AR73" s="1308"/>
      <c r="AS73" s="1308"/>
      <c r="AT73" s="1308"/>
      <c r="AU73" s="1308"/>
      <c r="AV73" s="1308"/>
      <c r="AW73" s="1308"/>
      <c r="AX73" s="1308"/>
      <c r="AY73" s="1308"/>
      <c r="AZ73" s="1308"/>
      <c r="BA73" s="1308"/>
      <c r="BB73" s="1308" t="s">
        <v>610</v>
      </c>
      <c r="BC73" s="1308"/>
      <c r="BD73" s="1308"/>
      <c r="BE73" s="1308"/>
      <c r="BF73" s="1308"/>
      <c r="BG73" s="1308"/>
      <c r="BH73" s="1308"/>
      <c r="BI73" s="1308"/>
      <c r="BJ73" s="1308"/>
      <c r="BK73" s="1308"/>
      <c r="BL73" s="1308"/>
      <c r="BM73" s="1308"/>
      <c r="BN73" s="1308"/>
      <c r="BO73" s="1308"/>
      <c r="BP73" s="1305">
        <v>67.400000000000006</v>
      </c>
      <c r="BQ73" s="1305"/>
      <c r="BR73" s="1305"/>
      <c r="BS73" s="1305"/>
      <c r="BT73" s="1305"/>
      <c r="BU73" s="1305"/>
      <c r="BV73" s="1305"/>
      <c r="BW73" s="1305"/>
      <c r="BX73" s="1305">
        <v>38.700000000000003</v>
      </c>
      <c r="BY73" s="1305"/>
      <c r="BZ73" s="1305"/>
      <c r="CA73" s="1305"/>
      <c r="CB73" s="1305"/>
      <c r="CC73" s="1305"/>
      <c r="CD73" s="1305"/>
      <c r="CE73" s="1305"/>
      <c r="CF73" s="1305">
        <v>81.5</v>
      </c>
      <c r="CG73" s="1305"/>
      <c r="CH73" s="1305"/>
      <c r="CI73" s="1305"/>
      <c r="CJ73" s="1305"/>
      <c r="CK73" s="1305"/>
      <c r="CL73" s="1305"/>
      <c r="CM73" s="1305"/>
      <c r="CN73" s="1305">
        <v>82.7</v>
      </c>
      <c r="CO73" s="1305"/>
      <c r="CP73" s="1305"/>
      <c r="CQ73" s="1305"/>
      <c r="CR73" s="1305"/>
      <c r="CS73" s="1305"/>
      <c r="CT73" s="1305"/>
      <c r="CU73" s="1305"/>
      <c r="CV73" s="1305">
        <v>54.6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614</v>
      </c>
      <c r="BC75" s="1308"/>
      <c r="BD75" s="1308"/>
      <c r="BE75" s="1308"/>
      <c r="BF75" s="1308"/>
      <c r="BG75" s="1308"/>
      <c r="BH75" s="1308"/>
      <c r="BI75" s="1308"/>
      <c r="BJ75" s="1308"/>
      <c r="BK75" s="1308"/>
      <c r="BL75" s="1308"/>
      <c r="BM75" s="1308"/>
      <c r="BN75" s="1308"/>
      <c r="BO75" s="1308"/>
      <c r="BP75" s="1305">
        <v>9.8000000000000007</v>
      </c>
      <c r="BQ75" s="1305"/>
      <c r="BR75" s="1305"/>
      <c r="BS75" s="1305"/>
      <c r="BT75" s="1305"/>
      <c r="BU75" s="1305"/>
      <c r="BV75" s="1305"/>
      <c r="BW75" s="1305"/>
      <c r="BX75" s="1305">
        <v>8.6</v>
      </c>
      <c r="BY75" s="1305"/>
      <c r="BZ75" s="1305"/>
      <c r="CA75" s="1305"/>
      <c r="CB75" s="1305"/>
      <c r="CC75" s="1305"/>
      <c r="CD75" s="1305"/>
      <c r="CE75" s="1305"/>
      <c r="CF75" s="1305">
        <v>9.8000000000000007</v>
      </c>
      <c r="CG75" s="1305"/>
      <c r="CH75" s="1305"/>
      <c r="CI75" s="1305"/>
      <c r="CJ75" s="1305"/>
      <c r="CK75" s="1305"/>
      <c r="CL75" s="1305"/>
      <c r="CM75" s="1305"/>
      <c r="CN75" s="1305">
        <v>12.1</v>
      </c>
      <c r="CO75" s="1305"/>
      <c r="CP75" s="1305"/>
      <c r="CQ75" s="1305"/>
      <c r="CR75" s="1305"/>
      <c r="CS75" s="1305"/>
      <c r="CT75" s="1305"/>
      <c r="CU75" s="1305"/>
      <c r="CV75" s="1305">
        <v>13.9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612</v>
      </c>
      <c r="AO77" s="1310"/>
      <c r="AP77" s="1310"/>
      <c r="AQ77" s="1310"/>
      <c r="AR77" s="1310"/>
      <c r="AS77" s="1310"/>
      <c r="AT77" s="1310"/>
      <c r="AU77" s="1310"/>
      <c r="AV77" s="1310"/>
      <c r="AW77" s="1310"/>
      <c r="AX77" s="1310"/>
      <c r="AY77" s="1310"/>
      <c r="AZ77" s="1310"/>
      <c r="BA77" s="1310"/>
      <c r="BB77" s="1308" t="s">
        <v>610</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614</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nnPj0RcW9SdK4zavLRDj4NYOzw3TmpOlU2VDSCsqxgG/OSMDNHSlt6PWMDsUCOeT7Di541aJWiXm2+b/XA7YQ==" saltValue="dem1ZDenzBVwPUqyMK+w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FC717-9153-4861-A63B-76BA87431B70}">
  <sheetPr>
    <pageSetUpPr fitToPage="1"/>
  </sheetPr>
  <dimension ref="A1:DR135"/>
  <sheetViews>
    <sheetView showGridLines="0" topLeftCell="A85"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2ncPRfIZf1lKPt+9Wy8xGPG5twuktAFW0FQ0gTAsbUh0tI5qx0wvps+uz7UlN/GNDCtNZ3TIDnh28wwkSJPg==" saltValue="YRFjznZ/ZnjqP6YxHxt4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3313E-573F-4137-8700-4A7051B68C91}">
  <sheetPr>
    <pageSetUpPr fitToPage="1"/>
  </sheetPr>
  <dimension ref="A1:DR135"/>
  <sheetViews>
    <sheetView showGridLines="0" tabSelected="1" topLeftCell="A49"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zUgie21bKZhgvCrrcrujSY2/Sb2Dsok87OU4mQQmPzOasR4DSOsGpbeBlbXsqUhCXi03GesdEWOPIXP1bdZCA==" saltValue="GWthtKGy9tLGAeQRqB0b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413655</v>
      </c>
      <c r="E3" s="161"/>
      <c r="F3" s="162">
        <v>175675</v>
      </c>
      <c r="G3" s="163"/>
      <c r="H3" s="164"/>
    </row>
    <row r="4" spans="1:8" x14ac:dyDescent="0.15">
      <c r="A4" s="165"/>
      <c r="B4" s="166"/>
      <c r="C4" s="167"/>
      <c r="D4" s="168">
        <v>222839</v>
      </c>
      <c r="E4" s="169"/>
      <c r="F4" s="170">
        <v>87698</v>
      </c>
      <c r="G4" s="171"/>
      <c r="H4" s="172"/>
    </row>
    <row r="5" spans="1:8" x14ac:dyDescent="0.15">
      <c r="A5" s="153" t="s">
        <v>535</v>
      </c>
      <c r="B5" s="158"/>
      <c r="C5" s="159"/>
      <c r="D5" s="160">
        <v>217667</v>
      </c>
      <c r="E5" s="161"/>
      <c r="F5" s="162">
        <v>162193</v>
      </c>
      <c r="G5" s="163"/>
      <c r="H5" s="164"/>
    </row>
    <row r="6" spans="1:8" x14ac:dyDescent="0.15">
      <c r="A6" s="165"/>
      <c r="B6" s="166"/>
      <c r="C6" s="167"/>
      <c r="D6" s="168">
        <v>135183</v>
      </c>
      <c r="E6" s="169"/>
      <c r="F6" s="170">
        <v>79985</v>
      </c>
      <c r="G6" s="171"/>
      <c r="H6" s="172"/>
    </row>
    <row r="7" spans="1:8" x14ac:dyDescent="0.15">
      <c r="A7" s="153" t="s">
        <v>536</v>
      </c>
      <c r="B7" s="158"/>
      <c r="C7" s="159"/>
      <c r="D7" s="160">
        <v>224607</v>
      </c>
      <c r="E7" s="161"/>
      <c r="F7" s="162">
        <v>168868</v>
      </c>
      <c r="G7" s="163"/>
      <c r="H7" s="164"/>
    </row>
    <row r="8" spans="1:8" x14ac:dyDescent="0.15">
      <c r="A8" s="165"/>
      <c r="B8" s="166"/>
      <c r="C8" s="167"/>
      <c r="D8" s="168">
        <v>158464</v>
      </c>
      <c r="E8" s="169"/>
      <c r="F8" s="170">
        <v>79360</v>
      </c>
      <c r="G8" s="171"/>
      <c r="H8" s="172"/>
    </row>
    <row r="9" spans="1:8" x14ac:dyDescent="0.15">
      <c r="A9" s="153" t="s">
        <v>537</v>
      </c>
      <c r="B9" s="158"/>
      <c r="C9" s="159"/>
      <c r="D9" s="160">
        <v>271344</v>
      </c>
      <c r="E9" s="161"/>
      <c r="F9" s="162">
        <v>202870</v>
      </c>
      <c r="G9" s="163"/>
      <c r="H9" s="164"/>
    </row>
    <row r="10" spans="1:8" x14ac:dyDescent="0.15">
      <c r="A10" s="165"/>
      <c r="B10" s="166"/>
      <c r="C10" s="167"/>
      <c r="D10" s="168">
        <v>63520</v>
      </c>
      <c r="E10" s="169"/>
      <c r="F10" s="170">
        <v>79735</v>
      </c>
      <c r="G10" s="171"/>
      <c r="H10" s="172"/>
    </row>
    <row r="11" spans="1:8" x14ac:dyDescent="0.15">
      <c r="A11" s="153" t="s">
        <v>538</v>
      </c>
      <c r="B11" s="158"/>
      <c r="C11" s="159"/>
      <c r="D11" s="160">
        <v>164485</v>
      </c>
      <c r="E11" s="161"/>
      <c r="F11" s="162">
        <v>167497</v>
      </c>
      <c r="G11" s="163"/>
      <c r="H11" s="164"/>
    </row>
    <row r="12" spans="1:8" x14ac:dyDescent="0.15">
      <c r="A12" s="165"/>
      <c r="B12" s="166"/>
      <c r="C12" s="173"/>
      <c r="D12" s="168">
        <v>87159</v>
      </c>
      <c r="E12" s="169"/>
      <c r="F12" s="170">
        <v>82571</v>
      </c>
      <c r="G12" s="171"/>
      <c r="H12" s="172"/>
    </row>
    <row r="13" spans="1:8" x14ac:dyDescent="0.15">
      <c r="A13" s="153"/>
      <c r="B13" s="158"/>
      <c r="C13" s="174"/>
      <c r="D13" s="175">
        <v>258352</v>
      </c>
      <c r="E13" s="176"/>
      <c r="F13" s="177">
        <v>175421</v>
      </c>
      <c r="G13" s="178"/>
      <c r="H13" s="164"/>
    </row>
    <row r="14" spans="1:8" x14ac:dyDescent="0.15">
      <c r="A14" s="165"/>
      <c r="B14" s="166"/>
      <c r="C14" s="167"/>
      <c r="D14" s="168">
        <v>133433</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3.42</v>
      </c>
      <c r="C19" s="179">
        <f>ROUND(VALUE(SUBSTITUTE(実質収支比率等に係る経年分析!G$48,"▲","-")),2)</f>
        <v>3.75</v>
      </c>
      <c r="D19" s="179">
        <f>ROUND(VALUE(SUBSTITUTE(実質収支比率等に係る経年分析!H$48,"▲","-")),2)</f>
        <v>4.51</v>
      </c>
      <c r="E19" s="179">
        <f>ROUND(VALUE(SUBSTITUTE(実質収支比率等に係る経年分析!I$48,"▲","-")),2)</f>
        <v>6.61</v>
      </c>
      <c r="F19" s="179">
        <f>ROUND(VALUE(SUBSTITUTE(実質収支比率等に係る経年分析!J$48,"▲","-")),2)</f>
        <v>4.7699999999999996</v>
      </c>
    </row>
    <row r="20" spans="1:11" x14ac:dyDescent="0.15">
      <c r="A20" s="179" t="s">
        <v>55</v>
      </c>
      <c r="B20" s="179">
        <f>ROUND(VALUE(SUBSTITUTE(実質収支比率等に係る経年分析!F$47,"▲","-")),2)</f>
        <v>7.88</v>
      </c>
      <c r="C20" s="179">
        <f>ROUND(VALUE(SUBSTITUTE(実質収支比率等に係る経年分析!G$47,"▲","-")),2)</f>
        <v>8.5299999999999994</v>
      </c>
      <c r="D20" s="179">
        <f>ROUND(VALUE(SUBSTITUTE(実質収支比率等に係る経年分析!H$47,"▲","-")),2)</f>
        <v>6.97</v>
      </c>
      <c r="E20" s="179">
        <f>ROUND(VALUE(SUBSTITUTE(実質収支比率等に係る経年分析!I$47,"▲","-")),2)</f>
        <v>8.09</v>
      </c>
      <c r="F20" s="179">
        <f>ROUND(VALUE(SUBSTITUTE(実質収支比率等に係る経年分析!J$47,"▲","-")),2)</f>
        <v>8.58</v>
      </c>
    </row>
    <row r="21" spans="1:11" x14ac:dyDescent="0.15">
      <c r="A21" s="179" t="s">
        <v>56</v>
      </c>
      <c r="B21" s="179">
        <f>IF(ISNUMBER(VALUE(SUBSTITUTE(実質収支比率等に係る経年分析!F$49,"▲","-"))),ROUND(VALUE(SUBSTITUTE(実質収支比率等に係る経年分析!F$49,"▲","-")),2),NA())</f>
        <v>-0.57999999999999996</v>
      </c>
      <c r="C21" s="179">
        <f>IF(ISNUMBER(VALUE(SUBSTITUTE(実質収支比率等に係る経年分析!G$49,"▲","-"))),ROUND(VALUE(SUBSTITUTE(実質収支比率等に係る経年分析!G$49,"▲","-")),2),NA())</f>
        <v>1.78</v>
      </c>
      <c r="D21" s="179">
        <f>IF(ISNUMBER(VALUE(SUBSTITUTE(実質収支比率等に係る経年分析!H$49,"▲","-"))),ROUND(VALUE(SUBSTITUTE(実質収支比率等に係る経年分析!H$49,"▲","-")),2),NA())</f>
        <v>-0.5</v>
      </c>
      <c r="E21" s="179">
        <f>IF(ISNUMBER(VALUE(SUBSTITUTE(実質収支比率等に係る経年分析!I$49,"▲","-"))),ROUND(VALUE(SUBSTITUTE(実質収支比率等に係る経年分析!I$49,"▲","-")),2),NA())</f>
        <v>3.67</v>
      </c>
      <c r="F21" s="179">
        <f>IF(ISNUMBER(VALUE(SUBSTITUTE(実質収支比率等に係る経年分析!J$49,"▲","-"))),ROUND(VALUE(SUBSTITUTE(実質収支比率等に係る経年分析!J$49,"▲","-")),2),NA())</f>
        <v>-1.17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e">
        <f>IF(連結実質赤字比率に係る赤字・黒字の構成分析!C$37="",NA(),連結実質赤字比率に係る赤字・黒字の構成分析!C$37)</f>
        <v>#N/A</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#VALUE!</v>
      </c>
      <c r="K33" s="180" t="e">
        <f>IF(ROUND(VALUE(SUBSTITUTE(連結実質赤字比率に係る赤字・黒字の構成分析!J$37,"▲", "-")), 2) &gt;= 0, ABS(ROUND(VALUE(SUBSTITUTE(連結実質赤字比率に係る赤字・黒字の構成分析!J$37,"▲", "-")), 2)), NA())</f>
        <v>#VALUE!</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0.28999999999999998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0.36</v>
      </c>
    </row>
    <row r="35" spans="1:16" x14ac:dyDescent="0.15">
      <c r="A35" s="180" t="str">
        <f>IF(連結実質赤字比率に係る赤字・黒字の構成分析!C$35="",NA(),連結実質赤字比率に係る赤字・黒字の構成分析!C$35)</f>
        <v>国民健康保険東川町立診療所特別会計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617</v>
      </c>
      <c r="E42" s="181"/>
      <c r="F42" s="181"/>
      <c r="G42" s="181">
        <f>'実質公債費比率（分子）の構造'!L$52</f>
        <v>804</v>
      </c>
      <c r="H42" s="181"/>
      <c r="I42" s="181"/>
      <c r="J42" s="181">
        <f>'実質公債費比率（分子）の構造'!M$52</f>
        <v>859</v>
      </c>
      <c r="K42" s="181"/>
      <c r="L42" s="181"/>
      <c r="M42" s="181">
        <f>'実質公債費比率（分子）の構造'!N$52</f>
        <v>1008</v>
      </c>
      <c r="N42" s="181"/>
      <c r="O42" s="181"/>
      <c r="P42" s="181">
        <f>'実質公債費比率（分子）の構造'!O$52</f>
        <v>1167</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3</v>
      </c>
      <c r="C44" s="181"/>
      <c r="D44" s="181"/>
      <c r="E44" s="181">
        <f>'実質公債費比率（分子）の構造'!L$50</f>
        <v>3</v>
      </c>
      <c r="F44" s="181"/>
      <c r="G44" s="181"/>
      <c r="H44" s="181">
        <f>'実質公債費比率（分子）の構造'!M$50</f>
        <v>2</v>
      </c>
      <c r="I44" s="181"/>
      <c r="J44" s="181"/>
      <c r="K44" s="181">
        <f>'実質公債費比率（分子）の構造'!N$50</f>
        <v>3</v>
      </c>
      <c r="L44" s="181"/>
      <c r="M44" s="181"/>
      <c r="N44" s="181">
        <f>'実質公債費比率（分子）の構造'!O$50</f>
        <v>10</v>
      </c>
      <c r="O44" s="181"/>
      <c r="P44" s="181"/>
    </row>
    <row r="45" spans="1:16" x14ac:dyDescent="0.15">
      <c r="A45" s="181" t="s">
        <v>66</v>
      </c>
      <c r="B45" s="181">
        <f>'実質公債費比率（分子）の構造'!K$49</f>
        <v>30</v>
      </c>
      <c r="C45" s="181"/>
      <c r="D45" s="181"/>
      <c r="E45" s="181">
        <f>'実質公債費比率（分子）の構造'!L$49</f>
        <v>34</v>
      </c>
      <c r="F45" s="181"/>
      <c r="G45" s="181"/>
      <c r="H45" s="181">
        <f>'実質公債費比率（分子）の構造'!M$49</f>
        <v>34</v>
      </c>
      <c r="I45" s="181"/>
      <c r="J45" s="181"/>
      <c r="K45" s="181">
        <f>'実質公債費比率（分子）の構造'!N$49</f>
        <v>32</v>
      </c>
      <c r="L45" s="181"/>
      <c r="M45" s="181"/>
      <c r="N45" s="181">
        <f>'実質公債費比率（分子）の構造'!O$49</f>
        <v>29</v>
      </c>
      <c r="O45" s="181"/>
      <c r="P45" s="181"/>
    </row>
    <row r="46" spans="1:16" x14ac:dyDescent="0.15">
      <c r="A46" s="181" t="s">
        <v>67</v>
      </c>
      <c r="B46" s="181">
        <f>'実質公債費比率（分子）の構造'!K$48</f>
        <v>70</v>
      </c>
      <c r="C46" s="181"/>
      <c r="D46" s="181"/>
      <c r="E46" s="181">
        <f>'実質公債費比率（分子）の構造'!L$48</f>
        <v>61</v>
      </c>
      <c r="F46" s="181"/>
      <c r="G46" s="181"/>
      <c r="H46" s="181">
        <f>'実質公債費比率（分子）の構造'!M$48</f>
        <v>30</v>
      </c>
      <c r="I46" s="181"/>
      <c r="J46" s="181"/>
      <c r="K46" s="181">
        <f>'実質公債費比率（分子）の構造'!N$48</f>
        <v>63</v>
      </c>
      <c r="L46" s="181"/>
      <c r="M46" s="181"/>
      <c r="N46" s="181">
        <f>'実質公債費比率（分子）の構造'!O$48</f>
        <v>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751</v>
      </c>
      <c r="C49" s="181"/>
      <c r="D49" s="181"/>
      <c r="E49" s="181">
        <f>'実質公債費比率（分子）の構造'!L$45</f>
        <v>923</v>
      </c>
      <c r="F49" s="181"/>
      <c r="G49" s="181"/>
      <c r="H49" s="181">
        <f>'実質公債費比率（分子）の構造'!M$45</f>
        <v>1213</v>
      </c>
      <c r="I49" s="181"/>
      <c r="J49" s="181"/>
      <c r="K49" s="181">
        <f>'実質公債費比率（分子）の構造'!N$45</f>
        <v>1380</v>
      </c>
      <c r="L49" s="181"/>
      <c r="M49" s="181"/>
      <c r="N49" s="181">
        <f>'実質公債費比率（分子）の構造'!O$45</f>
        <v>1455</v>
      </c>
      <c r="O49" s="181"/>
      <c r="P49" s="181"/>
    </row>
    <row r="50" spans="1:16" x14ac:dyDescent="0.15">
      <c r="A50" s="181" t="s">
        <v>71</v>
      </c>
      <c r="B50" s="181" t="e">
        <f>NA()</f>
        <v>#N/A</v>
      </c>
      <c r="C50" s="181">
        <f>IF(ISNUMBER('実質公債費比率（分子）の構造'!K$53),'実質公債費比率（分子）の構造'!K$53,NA())</f>
        <v>238</v>
      </c>
      <c r="D50" s="181" t="e">
        <f>NA()</f>
        <v>#N/A</v>
      </c>
      <c r="E50" s="181" t="e">
        <f>NA()</f>
        <v>#N/A</v>
      </c>
      <c r="F50" s="181">
        <f>IF(ISNUMBER('実質公債費比率（分子）の構造'!L$53),'実質公債費比率（分子）の構造'!L$53,NA())</f>
        <v>218</v>
      </c>
      <c r="G50" s="181" t="e">
        <f>NA()</f>
        <v>#N/A</v>
      </c>
      <c r="H50" s="181" t="e">
        <f>NA()</f>
        <v>#N/A</v>
      </c>
      <c r="I50" s="181">
        <f>IF(ISNUMBER('実質公債費比率（分子）の構造'!M$53),'実質公債費比率（分子）の構造'!M$53,NA())</f>
        <v>421</v>
      </c>
      <c r="J50" s="181" t="e">
        <f>NA()</f>
        <v>#N/A</v>
      </c>
      <c r="K50" s="181" t="e">
        <f>NA()</f>
        <v>#N/A</v>
      </c>
      <c r="L50" s="181">
        <f>IF(ISNUMBER('実質公債費比率（分子）の構造'!N$53),'実質公債費比率（分子）の構造'!N$53,NA())</f>
        <v>471</v>
      </c>
      <c r="M50" s="181" t="e">
        <f>NA()</f>
        <v>#N/A</v>
      </c>
      <c r="N50" s="181" t="e">
        <f>NA()</f>
        <v>#N/A</v>
      </c>
      <c r="O50" s="181">
        <f>IF(ISNUMBER('実質公債費比率（分子）の構造'!O$53),'実質公債費比率（分子）の構造'!O$53,NA())</f>
        <v>389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7850</v>
      </c>
      <c r="E56" s="180"/>
      <c r="F56" s="180"/>
      <c r="G56" s="180">
        <f>'将来負担比率（分子）の構造'!J$52</f>
        <v>9111</v>
      </c>
      <c r="H56" s="180"/>
      <c r="I56" s="180"/>
      <c r="J56" s="180">
        <f>'将来負担比率（分子）の構造'!K$52</f>
        <v>8234</v>
      </c>
      <c r="K56" s="180"/>
      <c r="L56" s="180"/>
      <c r="M56" s="180">
        <f>'将来負担比率（分子）の構造'!L$52</f>
        <v>8128</v>
      </c>
      <c r="N56" s="180"/>
      <c r="O56" s="180"/>
      <c r="P56" s="180">
        <f>'将来負担比率（分子）の構造'!M$52</f>
        <v>8112</v>
      </c>
    </row>
    <row r="57" spans="1:16" x14ac:dyDescent="0.15">
      <c r="A57" s="180" t="s">
        <v>42</v>
      </c>
      <c r="B57" s="180"/>
      <c r="C57" s="180"/>
      <c r="D57" s="180">
        <f>'将来負担比率（分子）の構造'!I$51</f>
        <v>911</v>
      </c>
      <c r="E57" s="180"/>
      <c r="F57" s="180"/>
      <c r="G57" s="180">
        <f>'将来負担比率（分子）の構造'!J$51</f>
        <v>793</v>
      </c>
      <c r="H57" s="180"/>
      <c r="I57" s="180"/>
      <c r="J57" s="180">
        <f>'将来負担比率（分子）の構造'!K$51</f>
        <v>881</v>
      </c>
      <c r="K57" s="180"/>
      <c r="L57" s="180"/>
      <c r="M57" s="180">
        <f>'将来負担比率（分子）の構造'!L$51</f>
        <v>1186</v>
      </c>
      <c r="N57" s="180"/>
      <c r="O57" s="180"/>
      <c r="P57" s="180">
        <f>'将来負担比率（分子）の構造'!M$51</f>
        <v>1631</v>
      </c>
    </row>
    <row r="58" spans="1:16" x14ac:dyDescent="0.15">
      <c r="A58" s="180" t="s">
        <v>41</v>
      </c>
      <c r="B58" s="180"/>
      <c r="C58" s="180"/>
      <c r="D58" s="180">
        <f>'将来負担比率（分子）の構造'!I$50</f>
        <v>2316</v>
      </c>
      <c r="E58" s="180"/>
      <c r="F58" s="180"/>
      <c r="G58" s="180">
        <f>'将来負担比率（分子）の構造'!J$50</f>
        <v>2480</v>
      </c>
      <c r="H58" s="180"/>
      <c r="I58" s="180"/>
      <c r="J58" s="180">
        <f>'将来負担比率（分子）の構造'!K$50</f>
        <v>2259</v>
      </c>
      <c r="K58" s="180"/>
      <c r="L58" s="180"/>
      <c r="M58" s="180">
        <f>'将来負担比率（分子）の構造'!L$50</f>
        <v>2190</v>
      </c>
      <c r="N58" s="180"/>
      <c r="O58" s="180"/>
      <c r="P58" s="180">
        <f>'将来負担比率（分子）の構造'!M$50</f>
        <v>2357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966</v>
      </c>
      <c r="C62" s="180"/>
      <c r="D62" s="180"/>
      <c r="E62" s="180">
        <f>'将来負担比率（分子）の構造'!J$45</f>
        <v>1006</v>
      </c>
      <c r="F62" s="180"/>
      <c r="G62" s="180"/>
      <c r="H62" s="180">
        <f>'将来負担比率（分子）の構造'!K$45</f>
        <v>956</v>
      </c>
      <c r="I62" s="180"/>
      <c r="J62" s="180"/>
      <c r="K62" s="180">
        <f>'将来負担比率（分子）の構造'!L$45</f>
        <v>825</v>
      </c>
      <c r="L62" s="180"/>
      <c r="M62" s="180"/>
      <c r="N62" s="180">
        <f>'将来負担比率（分子）の構造'!M$45</f>
        <v>775</v>
      </c>
      <c r="O62" s="180"/>
      <c r="P62" s="180"/>
    </row>
    <row r="63" spans="1:16" x14ac:dyDescent="0.15">
      <c r="A63" s="180" t="s">
        <v>34</v>
      </c>
      <c r="B63" s="180">
        <f>'将来負担比率（分子）の構造'!I$44</f>
        <v>179</v>
      </c>
      <c r="C63" s="180"/>
      <c r="D63" s="180"/>
      <c r="E63" s="180">
        <f>'将来負担比率（分子）の構造'!J$44</f>
        <v>163</v>
      </c>
      <c r="F63" s="180"/>
      <c r="G63" s="180"/>
      <c r="H63" s="180">
        <f>'将来負担比率（分子）の構造'!K$44</f>
        <v>132</v>
      </c>
      <c r="I63" s="180"/>
      <c r="J63" s="180"/>
      <c r="K63" s="180">
        <f>'将来負担比率（分子）の構造'!L$44</f>
        <v>196</v>
      </c>
      <c r="L63" s="180"/>
      <c r="M63" s="180"/>
      <c r="N63" s="180">
        <f>'将来負担比率（分子）の構造'!M$44</f>
        <v>200</v>
      </c>
      <c r="O63" s="180"/>
      <c r="P63" s="180"/>
    </row>
    <row r="64" spans="1:16" x14ac:dyDescent="0.15">
      <c r="A64" s="180" t="s">
        <v>33</v>
      </c>
      <c r="B64" s="180">
        <f>'将来負担比率（分子）の構造'!I$43</f>
        <v>865</v>
      </c>
      <c r="C64" s="180"/>
      <c r="D64" s="180"/>
      <c r="E64" s="180">
        <f>'将来負担比率（分子）の構造'!J$43</f>
        <v>841</v>
      </c>
      <c r="F64" s="180"/>
      <c r="G64" s="180"/>
      <c r="H64" s="180">
        <f>'将来負担比率（分子）の構造'!K$43</f>
        <v>781</v>
      </c>
      <c r="I64" s="180"/>
      <c r="J64" s="180"/>
      <c r="K64" s="180">
        <f>'将来負担比率（分子）の構造'!L$43</f>
        <v>716</v>
      </c>
      <c r="L64" s="180"/>
      <c r="M64" s="180"/>
      <c r="N64" s="180">
        <f>'将来負担比率（分子）の構造'!M$43</f>
        <v>675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11019</v>
      </c>
      <c r="C66" s="180"/>
      <c r="D66" s="180"/>
      <c r="E66" s="180">
        <f>'将来負担比率（分子）の構造'!J$41</f>
        <v>11523</v>
      </c>
      <c r="F66" s="180"/>
      <c r="G66" s="180"/>
      <c r="H66" s="180">
        <f>'将来負担比率（分子）の構造'!K$41</f>
        <v>11942</v>
      </c>
      <c r="I66" s="180"/>
      <c r="J66" s="180"/>
      <c r="K66" s="180">
        <f>'将来負担比率（分子）の構造'!L$41</f>
        <v>12310</v>
      </c>
      <c r="L66" s="180"/>
      <c r="M66" s="180"/>
      <c r="N66" s="180">
        <f>'将来負担比率（分子）の構造'!M$41</f>
        <v>12128</v>
      </c>
      <c r="O66" s="180"/>
      <c r="P66" s="180"/>
    </row>
    <row r="67" spans="1:16" x14ac:dyDescent="0.15">
      <c r="A67" s="180" t="s">
        <v>75</v>
      </c>
      <c r="B67" s="180" t="e">
        <f>NA()</f>
        <v>#N/A</v>
      </c>
      <c r="C67" s="180">
        <f>IF(ISNUMBER('将来負担比率（分子）の構造'!I$53), IF('将来負担比率（分子）の構造'!I$53 &lt; 0, 0, '将来負担比率（分子）の構造'!I$53), NA())</f>
        <v>1951</v>
      </c>
      <c r="D67" s="180" t="e">
        <f>NA()</f>
        <v>#N/A</v>
      </c>
      <c r="E67" s="180" t="e">
        <f>NA()</f>
        <v>#N/A</v>
      </c>
      <c r="F67" s="180">
        <f>IF(ISNUMBER('将来負担比率（分子）の構造'!J$53), IF('将来負担比率（分子）の構造'!J$53 &lt; 0, 0, '将来負担比率（分子）の構造'!J$53), NA())</f>
        <v>1148</v>
      </c>
      <c r="G67" s="180" t="e">
        <f>NA()</f>
        <v>#N/A</v>
      </c>
      <c r="H67" s="180" t="e">
        <f>NA()</f>
        <v>#N/A</v>
      </c>
      <c r="I67" s="180">
        <f>IF(ISNUMBER('将来負担比率（分子）の構造'!K$53), IF('将来負担比率（分子）の構造'!K$53 &lt; 0, 0, '将来負担比率（分子）の構造'!K$53), NA())</f>
        <v>2437</v>
      </c>
      <c r="J67" s="180" t="e">
        <f>NA()</f>
        <v>#N/A</v>
      </c>
      <c r="K67" s="180" t="e">
        <f>NA()</f>
        <v>#N/A</v>
      </c>
      <c r="L67" s="180">
        <f>IF(ISNUMBER('将来負担比率（分子）の構造'!L$53), IF('将来負担比率（分子）の構造'!L$53 &lt; 0, 0, '将来負担比率（分子）の構造'!L$53), NA())</f>
        <v>2543</v>
      </c>
      <c r="M67" s="180" t="e">
        <f>NA()</f>
        <v>#N/A</v>
      </c>
      <c r="N67" s="180" t="e">
        <f>NA()</f>
        <v>#N/A</v>
      </c>
      <c r="O67" s="180">
        <f>IF(ISNUMBER('将来負担比率（分子）の構造'!M$53), IF('将来負担比率（分子）の構造'!M$53 &lt; 0, 0, '将来負担比率（分子）の構造'!M$53), NA())</f>
        <v>1678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264</v>
      </c>
      <c r="C72" s="184">
        <f>基金残高に係る経年分析!G55</f>
        <v>319</v>
      </c>
      <c r="D72" s="184">
        <f>基金残高に係る経年分析!H55</f>
        <v>342</v>
      </c>
    </row>
    <row r="73" spans="1:16" x14ac:dyDescent="0.15">
      <c r="A73" s="183" t="s">
        <v>78</v>
      </c>
      <c r="B73" s="184">
        <f>基金残高に係る経年分析!F56</f>
        <v>1133</v>
      </c>
      <c r="C73" s="184">
        <f>基金残高に係る経年分析!G56</f>
        <v>1256</v>
      </c>
      <c r="D73" s="184">
        <f>基金残高に係る経年分析!H56</f>
        <v>1294</v>
      </c>
    </row>
    <row r="74" spans="1:16" x14ac:dyDescent="0.15">
      <c r="A74" s="183" t="s">
        <v>79</v>
      </c>
      <c r="B74" s="184">
        <f>基金残高に係る経年分析!F57</f>
        <v>718</v>
      </c>
      <c r="C74" s="184">
        <f>基金残高に係る経年分析!G57</f>
        <v>501</v>
      </c>
      <c r="D74" s="184">
        <f>基金残高に係る経年分析!H57</f>
        <v>596</v>
      </c>
    </row>
  </sheetData>
  <sheetProtection algorithmName="SHA-512" hashValue="e3rMFOYnpYywPqiDf6sxs8EJLYGXUn528YBvbCkNp3PUfDvOmCMym03St5XzMVhppBJzzmpAi33h9z2Cz17dSg==" saltValue="rnMB1DSsVFQcW900g85b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932942</v>
      </c>
      <c r="S5" s="727"/>
      <c r="T5" s="727"/>
      <c r="U5" s="727"/>
      <c r="V5" s="727"/>
      <c r="W5" s="727"/>
      <c r="X5" s="727"/>
      <c r="Y5" s="773"/>
      <c r="Z5" s="791">
        <v>10</v>
      </c>
      <c r="AA5" s="791"/>
      <c r="AB5" s="791"/>
      <c r="AC5" s="791"/>
      <c r="AD5" s="792">
        <v>932942</v>
      </c>
      <c r="AE5" s="792"/>
      <c r="AF5" s="792"/>
      <c r="AG5" s="792"/>
      <c r="AH5" s="792"/>
      <c r="AI5" s="792"/>
      <c r="AJ5" s="792"/>
      <c r="AK5" s="792"/>
      <c r="AL5" s="774">
        <v>23.4</v>
      </c>
      <c r="AM5" s="743"/>
      <c r="AN5" s="743"/>
      <c r="AO5" s="775"/>
      <c r="AP5" s="760" t="s">
        <v>228</v>
      </c>
      <c r="AQ5" s="761"/>
      <c r="AR5" s="761"/>
      <c r="AS5" s="761"/>
      <c r="AT5" s="761"/>
      <c r="AU5" s="761"/>
      <c r="AV5" s="761"/>
      <c r="AW5" s="761"/>
      <c r="AX5" s="761"/>
      <c r="AY5" s="761"/>
      <c r="AZ5" s="761"/>
      <c r="BA5" s="761"/>
      <c r="BB5" s="761"/>
      <c r="BC5" s="761"/>
      <c r="BD5" s="761"/>
      <c r="BE5" s="761"/>
      <c r="BF5" s="762"/>
      <c r="BG5" s="661">
        <v>914899</v>
      </c>
      <c r="BH5" s="664"/>
      <c r="BI5" s="664"/>
      <c r="BJ5" s="664"/>
      <c r="BK5" s="664"/>
      <c r="BL5" s="664"/>
      <c r="BM5" s="664"/>
      <c r="BN5" s="665"/>
      <c r="BO5" s="723">
        <v>98.1</v>
      </c>
      <c r="BP5" s="723"/>
      <c r="BQ5" s="723"/>
      <c r="BR5" s="723"/>
      <c r="BS5" s="724">
        <v>12891</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76211</v>
      </c>
      <c r="S6" s="664"/>
      <c r="T6" s="664"/>
      <c r="U6" s="664"/>
      <c r="V6" s="664"/>
      <c r="W6" s="664"/>
      <c r="X6" s="664"/>
      <c r="Y6" s="665"/>
      <c r="Z6" s="723">
        <v>0.8</v>
      </c>
      <c r="AA6" s="723"/>
      <c r="AB6" s="723"/>
      <c r="AC6" s="723"/>
      <c r="AD6" s="724">
        <v>76211</v>
      </c>
      <c r="AE6" s="724"/>
      <c r="AF6" s="724"/>
      <c r="AG6" s="724"/>
      <c r="AH6" s="724"/>
      <c r="AI6" s="724"/>
      <c r="AJ6" s="724"/>
      <c r="AK6" s="724"/>
      <c r="AL6" s="666">
        <v>1.9</v>
      </c>
      <c r="AM6" s="667"/>
      <c r="AN6" s="667"/>
      <c r="AO6" s="725"/>
      <c r="AP6" s="658" t="s">
        <v>233</v>
      </c>
      <c r="AQ6" s="659"/>
      <c r="AR6" s="659"/>
      <c r="AS6" s="659"/>
      <c r="AT6" s="659"/>
      <c r="AU6" s="659"/>
      <c r="AV6" s="659"/>
      <c r="AW6" s="659"/>
      <c r="AX6" s="659"/>
      <c r="AY6" s="659"/>
      <c r="AZ6" s="659"/>
      <c r="BA6" s="659"/>
      <c r="BB6" s="659"/>
      <c r="BC6" s="659"/>
      <c r="BD6" s="659"/>
      <c r="BE6" s="659"/>
      <c r="BF6" s="660"/>
      <c r="BG6" s="661">
        <v>914899</v>
      </c>
      <c r="BH6" s="664"/>
      <c r="BI6" s="664"/>
      <c r="BJ6" s="664"/>
      <c r="BK6" s="664"/>
      <c r="BL6" s="664"/>
      <c r="BM6" s="664"/>
      <c r="BN6" s="665"/>
      <c r="BO6" s="723">
        <v>98.1</v>
      </c>
      <c r="BP6" s="723"/>
      <c r="BQ6" s="723"/>
      <c r="BR6" s="723"/>
      <c r="BS6" s="724">
        <v>12891</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67553</v>
      </c>
      <c r="CS6" s="664"/>
      <c r="CT6" s="664"/>
      <c r="CU6" s="664"/>
      <c r="CV6" s="664"/>
      <c r="CW6" s="664"/>
      <c r="CX6" s="664"/>
      <c r="CY6" s="665"/>
      <c r="CZ6" s="774">
        <v>0.7</v>
      </c>
      <c r="DA6" s="743"/>
      <c r="DB6" s="743"/>
      <c r="DC6" s="777"/>
      <c r="DD6" s="669" t="s">
        <v>127</v>
      </c>
      <c r="DE6" s="664"/>
      <c r="DF6" s="664"/>
      <c r="DG6" s="664"/>
      <c r="DH6" s="664"/>
      <c r="DI6" s="664"/>
      <c r="DJ6" s="664"/>
      <c r="DK6" s="664"/>
      <c r="DL6" s="664"/>
      <c r="DM6" s="664"/>
      <c r="DN6" s="664"/>
      <c r="DO6" s="664"/>
      <c r="DP6" s="665"/>
      <c r="DQ6" s="669">
        <v>67553</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1039</v>
      </c>
      <c r="S7" s="664"/>
      <c r="T7" s="664"/>
      <c r="U7" s="664"/>
      <c r="V7" s="664"/>
      <c r="W7" s="664"/>
      <c r="X7" s="664"/>
      <c r="Y7" s="665"/>
      <c r="Z7" s="723">
        <v>0</v>
      </c>
      <c r="AA7" s="723"/>
      <c r="AB7" s="723"/>
      <c r="AC7" s="723"/>
      <c r="AD7" s="724">
        <v>1039</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382318</v>
      </c>
      <c r="BH7" s="664"/>
      <c r="BI7" s="664"/>
      <c r="BJ7" s="664"/>
      <c r="BK7" s="664"/>
      <c r="BL7" s="664"/>
      <c r="BM7" s="664"/>
      <c r="BN7" s="665"/>
      <c r="BO7" s="723">
        <v>41</v>
      </c>
      <c r="BP7" s="723"/>
      <c r="BQ7" s="723"/>
      <c r="BR7" s="723"/>
      <c r="BS7" s="724">
        <v>12891</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2760847</v>
      </c>
      <c r="CS7" s="664"/>
      <c r="CT7" s="664"/>
      <c r="CU7" s="664"/>
      <c r="CV7" s="664"/>
      <c r="CW7" s="664"/>
      <c r="CX7" s="664"/>
      <c r="CY7" s="665"/>
      <c r="CZ7" s="723">
        <v>30.1</v>
      </c>
      <c r="DA7" s="723"/>
      <c r="DB7" s="723"/>
      <c r="DC7" s="723"/>
      <c r="DD7" s="669">
        <v>117604</v>
      </c>
      <c r="DE7" s="664"/>
      <c r="DF7" s="664"/>
      <c r="DG7" s="664"/>
      <c r="DH7" s="664"/>
      <c r="DI7" s="664"/>
      <c r="DJ7" s="664"/>
      <c r="DK7" s="664"/>
      <c r="DL7" s="664"/>
      <c r="DM7" s="664"/>
      <c r="DN7" s="664"/>
      <c r="DO7" s="664"/>
      <c r="DP7" s="665"/>
      <c r="DQ7" s="669">
        <v>1566825</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1408</v>
      </c>
      <c r="S8" s="664"/>
      <c r="T8" s="664"/>
      <c r="U8" s="664"/>
      <c r="V8" s="664"/>
      <c r="W8" s="664"/>
      <c r="X8" s="664"/>
      <c r="Y8" s="665"/>
      <c r="Z8" s="723">
        <v>0</v>
      </c>
      <c r="AA8" s="723"/>
      <c r="AB8" s="723"/>
      <c r="AC8" s="723"/>
      <c r="AD8" s="724">
        <v>1408</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13203</v>
      </c>
      <c r="BH8" s="664"/>
      <c r="BI8" s="664"/>
      <c r="BJ8" s="664"/>
      <c r="BK8" s="664"/>
      <c r="BL8" s="664"/>
      <c r="BM8" s="664"/>
      <c r="BN8" s="665"/>
      <c r="BO8" s="723">
        <v>1.4</v>
      </c>
      <c r="BP8" s="723"/>
      <c r="BQ8" s="723"/>
      <c r="BR8" s="723"/>
      <c r="BS8" s="669" t="s">
        <v>127</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1175227</v>
      </c>
      <c r="CS8" s="664"/>
      <c r="CT8" s="664"/>
      <c r="CU8" s="664"/>
      <c r="CV8" s="664"/>
      <c r="CW8" s="664"/>
      <c r="CX8" s="664"/>
      <c r="CY8" s="665"/>
      <c r="CZ8" s="723">
        <v>12.8</v>
      </c>
      <c r="DA8" s="723"/>
      <c r="DB8" s="723"/>
      <c r="DC8" s="723"/>
      <c r="DD8" s="669">
        <v>15058</v>
      </c>
      <c r="DE8" s="664"/>
      <c r="DF8" s="664"/>
      <c r="DG8" s="664"/>
      <c r="DH8" s="664"/>
      <c r="DI8" s="664"/>
      <c r="DJ8" s="664"/>
      <c r="DK8" s="664"/>
      <c r="DL8" s="664"/>
      <c r="DM8" s="664"/>
      <c r="DN8" s="664"/>
      <c r="DO8" s="664"/>
      <c r="DP8" s="665"/>
      <c r="DQ8" s="669">
        <v>648722</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1223</v>
      </c>
      <c r="S9" s="664"/>
      <c r="T9" s="664"/>
      <c r="U9" s="664"/>
      <c r="V9" s="664"/>
      <c r="W9" s="664"/>
      <c r="X9" s="664"/>
      <c r="Y9" s="665"/>
      <c r="Z9" s="723">
        <v>0</v>
      </c>
      <c r="AA9" s="723"/>
      <c r="AB9" s="723"/>
      <c r="AC9" s="723"/>
      <c r="AD9" s="724">
        <v>1223</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300373</v>
      </c>
      <c r="BH9" s="664"/>
      <c r="BI9" s="664"/>
      <c r="BJ9" s="664"/>
      <c r="BK9" s="664"/>
      <c r="BL9" s="664"/>
      <c r="BM9" s="664"/>
      <c r="BN9" s="665"/>
      <c r="BO9" s="723">
        <v>32.200000000000003</v>
      </c>
      <c r="BP9" s="723"/>
      <c r="BQ9" s="723"/>
      <c r="BR9" s="723"/>
      <c r="BS9" s="669" t="s">
        <v>127</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343192</v>
      </c>
      <c r="CS9" s="664"/>
      <c r="CT9" s="664"/>
      <c r="CU9" s="664"/>
      <c r="CV9" s="664"/>
      <c r="CW9" s="664"/>
      <c r="CX9" s="664"/>
      <c r="CY9" s="665"/>
      <c r="CZ9" s="723">
        <v>3.7</v>
      </c>
      <c r="DA9" s="723"/>
      <c r="DB9" s="723"/>
      <c r="DC9" s="723"/>
      <c r="DD9" s="669">
        <v>14512</v>
      </c>
      <c r="DE9" s="664"/>
      <c r="DF9" s="664"/>
      <c r="DG9" s="664"/>
      <c r="DH9" s="664"/>
      <c r="DI9" s="664"/>
      <c r="DJ9" s="664"/>
      <c r="DK9" s="664"/>
      <c r="DL9" s="664"/>
      <c r="DM9" s="664"/>
      <c r="DN9" s="664"/>
      <c r="DO9" s="664"/>
      <c r="DP9" s="665"/>
      <c r="DQ9" s="669">
        <v>301396</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173</v>
      </c>
      <c r="AA10" s="723"/>
      <c r="AB10" s="723"/>
      <c r="AC10" s="723"/>
      <c r="AD10" s="724" t="s">
        <v>245</v>
      </c>
      <c r="AE10" s="724"/>
      <c r="AF10" s="724"/>
      <c r="AG10" s="724"/>
      <c r="AH10" s="724"/>
      <c r="AI10" s="724"/>
      <c r="AJ10" s="724"/>
      <c r="AK10" s="724"/>
      <c r="AL10" s="666" t="s">
        <v>245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23825</v>
      </c>
      <c r="BH10" s="664"/>
      <c r="BI10" s="664"/>
      <c r="BJ10" s="664"/>
      <c r="BK10" s="664"/>
      <c r="BL10" s="664"/>
      <c r="BM10" s="664"/>
      <c r="BN10" s="665"/>
      <c r="BO10" s="723">
        <v>2.6</v>
      </c>
      <c r="BP10" s="723"/>
      <c r="BQ10" s="723"/>
      <c r="BR10" s="723"/>
      <c r="BS10" s="669">
        <v>3980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173</v>
      </c>
      <c r="CS10" s="664"/>
      <c r="CT10" s="664"/>
      <c r="CU10" s="664"/>
      <c r="CV10" s="664"/>
      <c r="CW10" s="664"/>
      <c r="CX10" s="664"/>
      <c r="CY10" s="665"/>
      <c r="CZ10" s="723" t="s">
        <v>173</v>
      </c>
      <c r="DA10" s="723"/>
      <c r="DB10" s="723"/>
      <c r="DC10" s="723"/>
      <c r="DD10" s="669" t="s">
        <v>245</v>
      </c>
      <c r="DE10" s="664"/>
      <c r="DF10" s="664"/>
      <c r="DG10" s="664"/>
      <c r="DH10" s="664"/>
      <c r="DI10" s="664"/>
      <c r="DJ10" s="664"/>
      <c r="DK10" s="664"/>
      <c r="DL10" s="664"/>
      <c r="DM10" s="664"/>
      <c r="DN10" s="664"/>
      <c r="DO10" s="664"/>
      <c r="DP10" s="665"/>
      <c r="DQ10" s="669" t="s">
        <v>173</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44917</v>
      </c>
      <c r="BH11" s="664"/>
      <c r="BI11" s="664"/>
      <c r="BJ11" s="664"/>
      <c r="BK11" s="664"/>
      <c r="BL11" s="664"/>
      <c r="BM11" s="664"/>
      <c r="BN11" s="665"/>
      <c r="BO11" s="723">
        <v>4.8</v>
      </c>
      <c r="BP11" s="723"/>
      <c r="BQ11" s="723"/>
      <c r="BR11" s="723"/>
      <c r="BS11" s="669">
        <v>8911</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502168</v>
      </c>
      <c r="CS11" s="664"/>
      <c r="CT11" s="664"/>
      <c r="CU11" s="664"/>
      <c r="CV11" s="664"/>
      <c r="CW11" s="664"/>
      <c r="CX11" s="664"/>
      <c r="CY11" s="665"/>
      <c r="CZ11" s="723">
        <v>5.5</v>
      </c>
      <c r="DA11" s="723"/>
      <c r="DB11" s="723"/>
      <c r="DC11" s="723"/>
      <c r="DD11" s="669">
        <v>40859</v>
      </c>
      <c r="DE11" s="664"/>
      <c r="DF11" s="664"/>
      <c r="DG11" s="664"/>
      <c r="DH11" s="664"/>
      <c r="DI11" s="664"/>
      <c r="DJ11" s="664"/>
      <c r="DK11" s="664"/>
      <c r="DL11" s="664"/>
      <c r="DM11" s="664"/>
      <c r="DN11" s="664"/>
      <c r="DO11" s="664"/>
      <c r="DP11" s="665"/>
      <c r="DQ11" s="669">
        <v>207727</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159971</v>
      </c>
      <c r="S12" s="664"/>
      <c r="T12" s="664"/>
      <c r="U12" s="664"/>
      <c r="V12" s="664"/>
      <c r="W12" s="664"/>
      <c r="X12" s="664"/>
      <c r="Y12" s="665"/>
      <c r="Z12" s="723">
        <v>1.7</v>
      </c>
      <c r="AA12" s="723"/>
      <c r="AB12" s="723"/>
      <c r="AC12" s="723"/>
      <c r="AD12" s="724">
        <v>159971</v>
      </c>
      <c r="AE12" s="724"/>
      <c r="AF12" s="724"/>
      <c r="AG12" s="724"/>
      <c r="AH12" s="724"/>
      <c r="AI12" s="724"/>
      <c r="AJ12" s="724"/>
      <c r="AK12" s="724"/>
      <c r="AL12" s="666">
        <v>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470905</v>
      </c>
      <c r="BH12" s="664"/>
      <c r="BI12" s="664"/>
      <c r="BJ12" s="664"/>
      <c r="BK12" s="664"/>
      <c r="BL12" s="664"/>
      <c r="BM12" s="664"/>
      <c r="BN12" s="665"/>
      <c r="BO12" s="723">
        <v>50.5</v>
      </c>
      <c r="BP12" s="723"/>
      <c r="BQ12" s="723"/>
      <c r="BR12" s="723"/>
      <c r="BS12" s="669" t="s">
        <v>245</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702544</v>
      </c>
      <c r="CS12" s="664"/>
      <c r="CT12" s="664"/>
      <c r="CU12" s="664"/>
      <c r="CV12" s="664"/>
      <c r="CW12" s="664"/>
      <c r="CX12" s="664"/>
      <c r="CY12" s="665"/>
      <c r="CZ12" s="723">
        <v>7.7</v>
      </c>
      <c r="DA12" s="723"/>
      <c r="DB12" s="723"/>
      <c r="DC12" s="723"/>
      <c r="DD12" s="669">
        <v>334732</v>
      </c>
      <c r="DE12" s="664"/>
      <c r="DF12" s="664"/>
      <c r="DG12" s="664"/>
      <c r="DH12" s="664"/>
      <c r="DI12" s="664"/>
      <c r="DJ12" s="664"/>
      <c r="DK12" s="664"/>
      <c r="DL12" s="664"/>
      <c r="DM12" s="664"/>
      <c r="DN12" s="664"/>
      <c r="DO12" s="664"/>
      <c r="DP12" s="665"/>
      <c r="DQ12" s="669">
        <v>236591</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3061</v>
      </c>
      <c r="S13" s="664"/>
      <c r="T13" s="664"/>
      <c r="U13" s="664"/>
      <c r="V13" s="664"/>
      <c r="W13" s="664"/>
      <c r="X13" s="664"/>
      <c r="Y13" s="665"/>
      <c r="Z13" s="723">
        <v>0</v>
      </c>
      <c r="AA13" s="723"/>
      <c r="AB13" s="723"/>
      <c r="AC13" s="723"/>
      <c r="AD13" s="724">
        <v>3061</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459561</v>
      </c>
      <c r="BH13" s="664"/>
      <c r="BI13" s="664"/>
      <c r="BJ13" s="664"/>
      <c r="BK13" s="664"/>
      <c r="BL13" s="664"/>
      <c r="BM13" s="664"/>
      <c r="BN13" s="665"/>
      <c r="BO13" s="723">
        <v>49.3</v>
      </c>
      <c r="BP13" s="723"/>
      <c r="BQ13" s="723"/>
      <c r="BR13" s="723"/>
      <c r="BS13" s="669" t="s">
        <v>127</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1040140</v>
      </c>
      <c r="CS13" s="664"/>
      <c r="CT13" s="664"/>
      <c r="CU13" s="664"/>
      <c r="CV13" s="664"/>
      <c r="CW13" s="664"/>
      <c r="CX13" s="664"/>
      <c r="CY13" s="665"/>
      <c r="CZ13" s="723">
        <v>11.3</v>
      </c>
      <c r="DA13" s="723"/>
      <c r="DB13" s="723"/>
      <c r="DC13" s="723"/>
      <c r="DD13" s="669">
        <v>771679</v>
      </c>
      <c r="DE13" s="664"/>
      <c r="DF13" s="664"/>
      <c r="DG13" s="664"/>
      <c r="DH13" s="664"/>
      <c r="DI13" s="664"/>
      <c r="DJ13" s="664"/>
      <c r="DK13" s="664"/>
      <c r="DL13" s="664"/>
      <c r="DM13" s="664"/>
      <c r="DN13" s="664"/>
      <c r="DO13" s="664"/>
      <c r="DP13" s="665"/>
      <c r="DQ13" s="669">
        <v>301571</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173</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21554</v>
      </c>
      <c r="BH14" s="664"/>
      <c r="BI14" s="664"/>
      <c r="BJ14" s="664"/>
      <c r="BK14" s="664"/>
      <c r="BL14" s="664"/>
      <c r="BM14" s="664"/>
      <c r="BN14" s="665"/>
      <c r="BO14" s="723">
        <v>2.2999999999999998</v>
      </c>
      <c r="BP14" s="723"/>
      <c r="BQ14" s="723"/>
      <c r="BR14" s="723"/>
      <c r="BS14" s="669" t="s">
        <v>173</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180462</v>
      </c>
      <c r="CS14" s="664"/>
      <c r="CT14" s="664"/>
      <c r="CU14" s="664"/>
      <c r="CV14" s="664"/>
      <c r="CW14" s="664"/>
      <c r="CX14" s="664"/>
      <c r="CY14" s="665"/>
      <c r="CZ14" s="723">
        <v>2</v>
      </c>
      <c r="DA14" s="723"/>
      <c r="DB14" s="723"/>
      <c r="DC14" s="723"/>
      <c r="DD14" s="669" t="s">
        <v>245</v>
      </c>
      <c r="DE14" s="664"/>
      <c r="DF14" s="664"/>
      <c r="DG14" s="664"/>
      <c r="DH14" s="664"/>
      <c r="DI14" s="664"/>
      <c r="DJ14" s="664"/>
      <c r="DK14" s="664"/>
      <c r="DL14" s="664"/>
      <c r="DM14" s="664"/>
      <c r="DN14" s="664"/>
      <c r="DO14" s="664"/>
      <c r="DP14" s="665"/>
      <c r="DQ14" s="669">
        <v>180462</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16771</v>
      </c>
      <c r="S15" s="664"/>
      <c r="T15" s="664"/>
      <c r="U15" s="664"/>
      <c r="V15" s="664"/>
      <c r="W15" s="664"/>
      <c r="X15" s="664"/>
      <c r="Y15" s="665"/>
      <c r="Z15" s="723">
        <v>0.2</v>
      </c>
      <c r="AA15" s="723"/>
      <c r="AB15" s="723"/>
      <c r="AC15" s="723"/>
      <c r="AD15" s="724">
        <v>16771</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40122</v>
      </c>
      <c r="BH15" s="664"/>
      <c r="BI15" s="664"/>
      <c r="BJ15" s="664"/>
      <c r="BK15" s="664"/>
      <c r="BL15" s="664"/>
      <c r="BM15" s="664"/>
      <c r="BN15" s="665"/>
      <c r="BO15" s="723">
        <v>4.3</v>
      </c>
      <c r="BP15" s="723"/>
      <c r="BQ15" s="723"/>
      <c r="BR15" s="723"/>
      <c r="BS15" s="669" t="s">
        <v>245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565848</v>
      </c>
      <c r="CS15" s="664"/>
      <c r="CT15" s="664"/>
      <c r="CU15" s="664"/>
      <c r="CV15" s="664"/>
      <c r="CW15" s="664"/>
      <c r="CX15" s="664"/>
      <c r="CY15" s="665"/>
      <c r="CZ15" s="723">
        <v>6.2</v>
      </c>
      <c r="DA15" s="723"/>
      <c r="DB15" s="723"/>
      <c r="DC15" s="723"/>
      <c r="DD15" s="669">
        <v>9266</v>
      </c>
      <c r="DE15" s="664"/>
      <c r="DF15" s="664"/>
      <c r="DG15" s="664"/>
      <c r="DH15" s="664"/>
      <c r="DI15" s="664"/>
      <c r="DJ15" s="664"/>
      <c r="DK15" s="664"/>
      <c r="DL15" s="664"/>
      <c r="DM15" s="664"/>
      <c r="DN15" s="664"/>
      <c r="DO15" s="664"/>
      <c r="DP15" s="665"/>
      <c r="DQ15" s="669">
        <v>461271</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245</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245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173</v>
      </c>
      <c r="BP16" s="723"/>
      <c r="BQ16" s="723"/>
      <c r="BR16" s="723"/>
      <c r="BS16" s="669" t="s">
        <v>245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312568</v>
      </c>
      <c r="CS16" s="664"/>
      <c r="CT16" s="664"/>
      <c r="CU16" s="664"/>
      <c r="CV16" s="664"/>
      <c r="CW16" s="664"/>
      <c r="CX16" s="664"/>
      <c r="CY16" s="665"/>
      <c r="CZ16" s="723">
        <v>3.4</v>
      </c>
      <c r="DA16" s="723"/>
      <c r="DB16" s="723"/>
      <c r="DC16" s="723"/>
      <c r="DD16" s="669" t="s">
        <v>173</v>
      </c>
      <c r="DE16" s="664"/>
      <c r="DF16" s="664"/>
      <c r="DG16" s="664"/>
      <c r="DH16" s="664"/>
      <c r="DI16" s="664"/>
      <c r="DJ16" s="664"/>
      <c r="DK16" s="664"/>
      <c r="DL16" s="664"/>
      <c r="DM16" s="664"/>
      <c r="DN16" s="664"/>
      <c r="DO16" s="664"/>
      <c r="DP16" s="665"/>
      <c r="DQ16" s="669">
        <v>2780</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6448</v>
      </c>
      <c r="S17" s="664"/>
      <c r="T17" s="664"/>
      <c r="U17" s="664"/>
      <c r="V17" s="664"/>
      <c r="W17" s="664"/>
      <c r="X17" s="664"/>
      <c r="Y17" s="665"/>
      <c r="Z17" s="723">
        <v>0.1</v>
      </c>
      <c r="AA17" s="723"/>
      <c r="AB17" s="723"/>
      <c r="AC17" s="723"/>
      <c r="AD17" s="724">
        <v>6448</v>
      </c>
      <c r="AE17" s="724"/>
      <c r="AF17" s="724"/>
      <c r="AG17" s="724"/>
      <c r="AH17" s="724"/>
      <c r="AI17" s="724"/>
      <c r="AJ17" s="724"/>
      <c r="AK17" s="724"/>
      <c r="AL17" s="666">
        <v>0.2</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173</v>
      </c>
      <c r="BP17" s="723"/>
      <c r="BQ17" s="723"/>
      <c r="BR17" s="723"/>
      <c r="BS17" s="669" t="s">
        <v>245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1455454</v>
      </c>
      <c r="CS17" s="664"/>
      <c r="CT17" s="664"/>
      <c r="CU17" s="664"/>
      <c r="CV17" s="664"/>
      <c r="CW17" s="664"/>
      <c r="CX17" s="664"/>
      <c r="CY17" s="665"/>
      <c r="CZ17" s="723">
        <v>15.9</v>
      </c>
      <c r="DA17" s="723"/>
      <c r="DB17" s="723"/>
      <c r="DC17" s="723"/>
      <c r="DD17" s="669" t="s">
        <v>245</v>
      </c>
      <c r="DE17" s="664"/>
      <c r="DF17" s="664"/>
      <c r="DG17" s="664"/>
      <c r="DH17" s="664"/>
      <c r="DI17" s="664"/>
      <c r="DJ17" s="664"/>
      <c r="DK17" s="664"/>
      <c r="DL17" s="664"/>
      <c r="DM17" s="664"/>
      <c r="DN17" s="664"/>
      <c r="DO17" s="664"/>
      <c r="DP17" s="665"/>
      <c r="DQ17" s="669">
        <v>1391705</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3612225</v>
      </c>
      <c r="S18" s="664"/>
      <c r="T18" s="664"/>
      <c r="U18" s="664"/>
      <c r="V18" s="664"/>
      <c r="W18" s="664"/>
      <c r="X18" s="664"/>
      <c r="Y18" s="665"/>
      <c r="Z18" s="723">
        <v>38.5</v>
      </c>
      <c r="AA18" s="723"/>
      <c r="AB18" s="723"/>
      <c r="AC18" s="723"/>
      <c r="AD18" s="724">
        <v>2658001</v>
      </c>
      <c r="AE18" s="724"/>
      <c r="AF18" s="724"/>
      <c r="AG18" s="724"/>
      <c r="AH18" s="724"/>
      <c r="AI18" s="724"/>
      <c r="AJ18" s="724"/>
      <c r="AK18" s="724"/>
      <c r="AL18" s="666">
        <v>66.8</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v>75000</v>
      </c>
      <c r="CS18" s="664"/>
      <c r="CT18" s="664"/>
      <c r="CU18" s="664"/>
      <c r="CV18" s="664"/>
      <c r="CW18" s="664"/>
      <c r="CX18" s="664"/>
      <c r="CY18" s="665"/>
      <c r="CZ18" s="723">
        <v>0.8</v>
      </c>
      <c r="DA18" s="723"/>
      <c r="DB18" s="723"/>
      <c r="DC18" s="723"/>
      <c r="DD18" s="669">
        <v>75000</v>
      </c>
      <c r="DE18" s="664"/>
      <c r="DF18" s="664"/>
      <c r="DG18" s="664"/>
      <c r="DH18" s="664"/>
      <c r="DI18" s="664"/>
      <c r="DJ18" s="664"/>
      <c r="DK18" s="664"/>
      <c r="DL18" s="664"/>
      <c r="DM18" s="664"/>
      <c r="DN18" s="664"/>
      <c r="DO18" s="664"/>
      <c r="DP18" s="665"/>
      <c r="DQ18" s="669">
        <v>10000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2658001</v>
      </c>
      <c r="S19" s="664"/>
      <c r="T19" s="664"/>
      <c r="U19" s="664"/>
      <c r="V19" s="664"/>
      <c r="W19" s="664"/>
      <c r="X19" s="664"/>
      <c r="Y19" s="665"/>
      <c r="Z19" s="723">
        <v>28.4</v>
      </c>
      <c r="AA19" s="723"/>
      <c r="AB19" s="723"/>
      <c r="AC19" s="723"/>
      <c r="AD19" s="724">
        <v>2658001</v>
      </c>
      <c r="AE19" s="724"/>
      <c r="AF19" s="724"/>
      <c r="AG19" s="724"/>
      <c r="AH19" s="724"/>
      <c r="AI19" s="724"/>
      <c r="AJ19" s="724"/>
      <c r="AK19" s="724"/>
      <c r="AL19" s="666">
        <v>66.8</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18043</v>
      </c>
      <c r="BH19" s="664"/>
      <c r="BI19" s="664"/>
      <c r="BJ19" s="664"/>
      <c r="BK19" s="664"/>
      <c r="BL19" s="664"/>
      <c r="BM19" s="664"/>
      <c r="BN19" s="665"/>
      <c r="BO19" s="723">
        <v>1.9</v>
      </c>
      <c r="BP19" s="723"/>
      <c r="BQ19" s="723"/>
      <c r="BR19" s="723"/>
      <c r="BS19" s="669" t="s">
        <v>245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954224</v>
      </c>
      <c r="S20" s="664"/>
      <c r="T20" s="664"/>
      <c r="U20" s="664"/>
      <c r="V20" s="664"/>
      <c r="W20" s="664"/>
      <c r="X20" s="664"/>
      <c r="Y20" s="665"/>
      <c r="Z20" s="723">
        <v>10.199999999999999</v>
      </c>
      <c r="AA20" s="723"/>
      <c r="AB20" s="723"/>
      <c r="AC20" s="723"/>
      <c r="AD20" s="724" t="s">
        <v>127</v>
      </c>
      <c r="AE20" s="724"/>
      <c r="AF20" s="724"/>
      <c r="AG20" s="724"/>
      <c r="AH20" s="724"/>
      <c r="AI20" s="724"/>
      <c r="AJ20" s="724"/>
      <c r="AK20" s="724"/>
      <c r="AL20" s="666" t="s">
        <v>127</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18043</v>
      </c>
      <c r="BH20" s="664"/>
      <c r="BI20" s="664"/>
      <c r="BJ20" s="664"/>
      <c r="BK20" s="664"/>
      <c r="BL20" s="664"/>
      <c r="BM20" s="664"/>
      <c r="BN20" s="665"/>
      <c r="BO20" s="723">
        <v>1.9</v>
      </c>
      <c r="BP20" s="723"/>
      <c r="BQ20" s="723"/>
      <c r="BR20" s="723"/>
      <c r="BS20" s="669" t="s">
        <v>127</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9181003</v>
      </c>
      <c r="CS20" s="664"/>
      <c r="CT20" s="664"/>
      <c r="CU20" s="664"/>
      <c r="CV20" s="664"/>
      <c r="CW20" s="664"/>
      <c r="CX20" s="664"/>
      <c r="CY20" s="665"/>
      <c r="CZ20" s="723">
        <v>100</v>
      </c>
      <c r="DA20" s="723"/>
      <c r="DB20" s="723"/>
      <c r="DC20" s="723"/>
      <c r="DD20" s="669">
        <v>1378710</v>
      </c>
      <c r="DE20" s="664"/>
      <c r="DF20" s="664"/>
      <c r="DG20" s="664"/>
      <c r="DH20" s="664"/>
      <c r="DI20" s="664"/>
      <c r="DJ20" s="664"/>
      <c r="DK20" s="664"/>
      <c r="DL20" s="664"/>
      <c r="DM20" s="664"/>
      <c r="DN20" s="664"/>
      <c r="DO20" s="664"/>
      <c r="DP20" s="665"/>
      <c r="DQ20" s="669">
        <v>5376603</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173</v>
      </c>
      <c r="AA21" s="723"/>
      <c r="AB21" s="723"/>
      <c r="AC21" s="723"/>
      <c r="AD21" s="724" t="s">
        <v>127</v>
      </c>
      <c r="AE21" s="724"/>
      <c r="AF21" s="724"/>
      <c r="AG21" s="724"/>
      <c r="AH21" s="724"/>
      <c r="AI21" s="724"/>
      <c r="AJ21" s="724"/>
      <c r="AK21" s="724"/>
      <c r="AL21" s="666" t="s">
        <v>245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18043</v>
      </c>
      <c r="BH21" s="664"/>
      <c r="BI21" s="664"/>
      <c r="BJ21" s="664"/>
      <c r="BK21" s="664"/>
      <c r="BL21" s="664"/>
      <c r="BM21" s="664"/>
      <c r="BN21" s="665"/>
      <c r="BO21" s="723">
        <v>1.9</v>
      </c>
      <c r="BP21" s="723"/>
      <c r="BQ21" s="723"/>
      <c r="BR21" s="723"/>
      <c r="BS21" s="669" t="s">
        <v>245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4811299</v>
      </c>
      <c r="S22" s="664"/>
      <c r="T22" s="664"/>
      <c r="U22" s="664"/>
      <c r="V22" s="664"/>
      <c r="W22" s="664"/>
      <c r="X22" s="664"/>
      <c r="Y22" s="665"/>
      <c r="Z22" s="723">
        <v>51.3</v>
      </c>
      <c r="AA22" s="723"/>
      <c r="AB22" s="723"/>
      <c r="AC22" s="723"/>
      <c r="AD22" s="724">
        <v>3857075</v>
      </c>
      <c r="AE22" s="724"/>
      <c r="AF22" s="724"/>
      <c r="AG22" s="724"/>
      <c r="AH22" s="724"/>
      <c r="AI22" s="724"/>
      <c r="AJ22" s="724"/>
      <c r="AK22" s="724"/>
      <c r="AL22" s="666">
        <v>96.9</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173</v>
      </c>
      <c r="BP22" s="723"/>
      <c r="BQ22" s="723"/>
      <c r="BR22" s="723"/>
      <c r="BS22" s="669" t="s">
        <v>245</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871</v>
      </c>
      <c r="S23" s="664"/>
      <c r="T23" s="664"/>
      <c r="U23" s="664"/>
      <c r="V23" s="664"/>
      <c r="W23" s="664"/>
      <c r="X23" s="664"/>
      <c r="Y23" s="665"/>
      <c r="Z23" s="723">
        <v>0</v>
      </c>
      <c r="AA23" s="723"/>
      <c r="AB23" s="723"/>
      <c r="AC23" s="723"/>
      <c r="AD23" s="724">
        <v>871</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173</v>
      </c>
      <c r="BP23" s="723"/>
      <c r="BQ23" s="723"/>
      <c r="BR23" s="723"/>
      <c r="BS23" s="669" t="s">
        <v>173</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1011</v>
      </c>
      <c r="S24" s="664"/>
      <c r="T24" s="664"/>
      <c r="U24" s="664"/>
      <c r="V24" s="664"/>
      <c r="W24" s="664"/>
      <c r="X24" s="664"/>
      <c r="Y24" s="665"/>
      <c r="Z24" s="723">
        <v>0</v>
      </c>
      <c r="AA24" s="723"/>
      <c r="AB24" s="723"/>
      <c r="AC24" s="723"/>
      <c r="AD24" s="724" t="s">
        <v>245</v>
      </c>
      <c r="AE24" s="724"/>
      <c r="AF24" s="724"/>
      <c r="AG24" s="724"/>
      <c r="AH24" s="724"/>
      <c r="AI24" s="724"/>
      <c r="AJ24" s="724"/>
      <c r="AK24" s="724"/>
      <c r="AL24" s="666" t="s">
        <v>173</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245</v>
      </c>
      <c r="BP24" s="723"/>
      <c r="BQ24" s="723"/>
      <c r="BR24" s="723"/>
      <c r="BS24" s="669" t="s">
        <v>127</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2688406</v>
      </c>
      <c r="CS24" s="727"/>
      <c r="CT24" s="727"/>
      <c r="CU24" s="727"/>
      <c r="CV24" s="727"/>
      <c r="CW24" s="727"/>
      <c r="CX24" s="727"/>
      <c r="CY24" s="773"/>
      <c r="CZ24" s="774">
        <v>29.3</v>
      </c>
      <c r="DA24" s="743"/>
      <c r="DB24" s="743"/>
      <c r="DC24" s="777"/>
      <c r="DD24" s="772">
        <v>2237078</v>
      </c>
      <c r="DE24" s="727"/>
      <c r="DF24" s="727"/>
      <c r="DG24" s="727"/>
      <c r="DH24" s="727"/>
      <c r="DI24" s="727"/>
      <c r="DJ24" s="727"/>
      <c r="DK24" s="773"/>
      <c r="DL24" s="772">
        <v>2162271</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266277</v>
      </c>
      <c r="S25" s="664"/>
      <c r="T25" s="664"/>
      <c r="U25" s="664"/>
      <c r="V25" s="664"/>
      <c r="W25" s="664"/>
      <c r="X25" s="664"/>
      <c r="Y25" s="665"/>
      <c r="Z25" s="723">
        <v>2.8</v>
      </c>
      <c r="AA25" s="723"/>
      <c r="AB25" s="723"/>
      <c r="AC25" s="723"/>
      <c r="AD25" s="724">
        <v>62544</v>
      </c>
      <c r="AE25" s="724"/>
      <c r="AF25" s="724"/>
      <c r="AG25" s="724"/>
      <c r="AH25" s="724"/>
      <c r="AI25" s="724"/>
      <c r="AJ25" s="724"/>
      <c r="AK25" s="724"/>
      <c r="AL25" s="666">
        <v>1.6</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245</v>
      </c>
      <c r="BP25" s="723"/>
      <c r="BQ25" s="723"/>
      <c r="BR25" s="723"/>
      <c r="BS25" s="669" t="s">
        <v>173</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739802</v>
      </c>
      <c r="CS25" s="662"/>
      <c r="CT25" s="662"/>
      <c r="CU25" s="662"/>
      <c r="CV25" s="662"/>
      <c r="CW25" s="662"/>
      <c r="CX25" s="662"/>
      <c r="CY25" s="663"/>
      <c r="CZ25" s="666">
        <v>8.1</v>
      </c>
      <c r="DA25" s="695"/>
      <c r="DB25" s="695"/>
      <c r="DC25" s="696"/>
      <c r="DD25" s="669">
        <v>701547</v>
      </c>
      <c r="DE25" s="662"/>
      <c r="DF25" s="662"/>
      <c r="DG25" s="662"/>
      <c r="DH25" s="662"/>
      <c r="DI25" s="662"/>
      <c r="DJ25" s="662"/>
      <c r="DK25" s="663"/>
      <c r="DL25" s="669">
        <v>633405</v>
      </c>
      <c r="DM25" s="662"/>
      <c r="DN25" s="662"/>
      <c r="DO25" s="662"/>
      <c r="DP25" s="662"/>
      <c r="DQ25" s="662"/>
      <c r="DR25" s="662"/>
      <c r="DS25" s="662"/>
      <c r="DT25" s="662"/>
      <c r="DU25" s="662"/>
      <c r="DV25" s="663"/>
      <c r="DW25" s="666">
        <v>15.2</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23053</v>
      </c>
      <c r="S26" s="664"/>
      <c r="T26" s="664"/>
      <c r="U26" s="664"/>
      <c r="V26" s="664"/>
      <c r="W26" s="664"/>
      <c r="X26" s="664"/>
      <c r="Y26" s="665"/>
      <c r="Z26" s="723">
        <v>0.2</v>
      </c>
      <c r="AA26" s="723"/>
      <c r="AB26" s="723"/>
      <c r="AC26" s="723"/>
      <c r="AD26" s="724" t="s">
        <v>127</v>
      </c>
      <c r="AE26" s="724"/>
      <c r="AF26" s="724"/>
      <c r="AG26" s="724"/>
      <c r="AH26" s="724"/>
      <c r="AI26" s="724"/>
      <c r="AJ26" s="724"/>
      <c r="AK26" s="724"/>
      <c r="AL26" s="666" t="s">
        <v>245</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173</v>
      </c>
      <c r="BP26" s="723"/>
      <c r="BQ26" s="723"/>
      <c r="BR26" s="723"/>
      <c r="BS26" s="669" t="s">
        <v>173</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452329</v>
      </c>
      <c r="CS26" s="664"/>
      <c r="CT26" s="664"/>
      <c r="CU26" s="664"/>
      <c r="CV26" s="664"/>
      <c r="CW26" s="664"/>
      <c r="CX26" s="664"/>
      <c r="CY26" s="665"/>
      <c r="CZ26" s="666">
        <v>4.9000000000000004</v>
      </c>
      <c r="DA26" s="695"/>
      <c r="DB26" s="695"/>
      <c r="DC26" s="696"/>
      <c r="DD26" s="669">
        <v>417413</v>
      </c>
      <c r="DE26" s="664"/>
      <c r="DF26" s="664"/>
      <c r="DG26" s="664"/>
      <c r="DH26" s="664"/>
      <c r="DI26" s="664"/>
      <c r="DJ26" s="664"/>
      <c r="DK26" s="665"/>
      <c r="DL26" s="669" t="s">
        <v>173</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968102</v>
      </c>
      <c r="S27" s="664"/>
      <c r="T27" s="664"/>
      <c r="U27" s="664"/>
      <c r="V27" s="664"/>
      <c r="W27" s="664"/>
      <c r="X27" s="664"/>
      <c r="Y27" s="665"/>
      <c r="Z27" s="723">
        <v>10.3</v>
      </c>
      <c r="AA27" s="723"/>
      <c r="AB27" s="723"/>
      <c r="AC27" s="723"/>
      <c r="AD27" s="724" t="s">
        <v>245</v>
      </c>
      <c r="AE27" s="724"/>
      <c r="AF27" s="724"/>
      <c r="AG27" s="724"/>
      <c r="AH27" s="724"/>
      <c r="AI27" s="724"/>
      <c r="AJ27" s="724"/>
      <c r="AK27" s="724"/>
      <c r="AL27" s="666" t="s">
        <v>127</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932942</v>
      </c>
      <c r="BH27" s="664"/>
      <c r="BI27" s="664"/>
      <c r="BJ27" s="664"/>
      <c r="BK27" s="664"/>
      <c r="BL27" s="664"/>
      <c r="BM27" s="664"/>
      <c r="BN27" s="665"/>
      <c r="BO27" s="723">
        <v>100</v>
      </c>
      <c r="BP27" s="723"/>
      <c r="BQ27" s="723"/>
      <c r="BR27" s="723"/>
      <c r="BS27" s="669">
        <v>12891</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493150</v>
      </c>
      <c r="CS27" s="662"/>
      <c r="CT27" s="662"/>
      <c r="CU27" s="662"/>
      <c r="CV27" s="662"/>
      <c r="CW27" s="662"/>
      <c r="CX27" s="662"/>
      <c r="CY27" s="663"/>
      <c r="CZ27" s="666">
        <v>5.4</v>
      </c>
      <c r="DA27" s="695"/>
      <c r="DB27" s="695"/>
      <c r="DC27" s="696"/>
      <c r="DD27" s="669">
        <v>143826</v>
      </c>
      <c r="DE27" s="662"/>
      <c r="DF27" s="662"/>
      <c r="DG27" s="662"/>
      <c r="DH27" s="662"/>
      <c r="DI27" s="662"/>
      <c r="DJ27" s="662"/>
      <c r="DK27" s="663"/>
      <c r="DL27" s="669">
        <v>137161</v>
      </c>
      <c r="DM27" s="662"/>
      <c r="DN27" s="662"/>
      <c r="DO27" s="662"/>
      <c r="DP27" s="662"/>
      <c r="DQ27" s="662"/>
      <c r="DR27" s="662"/>
      <c r="DS27" s="662"/>
      <c r="DT27" s="662"/>
      <c r="DU27" s="662"/>
      <c r="DV27" s="663"/>
      <c r="DW27" s="666">
        <v>3.3</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245</v>
      </c>
      <c r="AE28" s="724"/>
      <c r="AF28" s="724"/>
      <c r="AG28" s="724"/>
      <c r="AH28" s="724"/>
      <c r="AI28" s="724"/>
      <c r="AJ28" s="724"/>
      <c r="AK28" s="724"/>
      <c r="AL28" s="666" t="s">
        <v>173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1455454</v>
      </c>
      <c r="CS28" s="664"/>
      <c r="CT28" s="664"/>
      <c r="CU28" s="664"/>
      <c r="CV28" s="664"/>
      <c r="CW28" s="664"/>
      <c r="CX28" s="664"/>
      <c r="CY28" s="665"/>
      <c r="CZ28" s="666">
        <v>15.9</v>
      </c>
      <c r="DA28" s="695"/>
      <c r="DB28" s="695"/>
      <c r="DC28" s="696"/>
      <c r="DD28" s="669">
        <v>1391705</v>
      </c>
      <c r="DE28" s="664"/>
      <c r="DF28" s="664"/>
      <c r="DG28" s="664"/>
      <c r="DH28" s="664"/>
      <c r="DI28" s="664"/>
      <c r="DJ28" s="664"/>
      <c r="DK28" s="665"/>
      <c r="DL28" s="669">
        <v>1391705</v>
      </c>
      <c r="DM28" s="664"/>
      <c r="DN28" s="664"/>
      <c r="DO28" s="664"/>
      <c r="DP28" s="664"/>
      <c r="DQ28" s="664"/>
      <c r="DR28" s="664"/>
      <c r="DS28" s="664"/>
      <c r="DT28" s="664"/>
      <c r="DU28" s="664"/>
      <c r="DV28" s="665"/>
      <c r="DW28" s="666">
        <v>33.5</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503725</v>
      </c>
      <c r="S29" s="664"/>
      <c r="T29" s="664"/>
      <c r="U29" s="664"/>
      <c r="V29" s="664"/>
      <c r="W29" s="664"/>
      <c r="X29" s="664"/>
      <c r="Y29" s="665"/>
      <c r="Z29" s="723">
        <v>5.4</v>
      </c>
      <c r="AA29" s="723"/>
      <c r="AB29" s="723"/>
      <c r="AC29" s="723"/>
      <c r="AD29" s="724" t="s">
        <v>127</v>
      </c>
      <c r="AE29" s="724"/>
      <c r="AF29" s="724"/>
      <c r="AG29" s="724"/>
      <c r="AH29" s="724"/>
      <c r="AI29" s="724"/>
      <c r="AJ29" s="724"/>
      <c r="AK29" s="724"/>
      <c r="AL29" s="666" t="s">
        <v>127</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1454542</v>
      </c>
      <c r="CS29" s="662"/>
      <c r="CT29" s="662"/>
      <c r="CU29" s="662"/>
      <c r="CV29" s="662"/>
      <c r="CW29" s="662"/>
      <c r="CX29" s="662"/>
      <c r="CY29" s="663"/>
      <c r="CZ29" s="666">
        <v>15.8</v>
      </c>
      <c r="DA29" s="695"/>
      <c r="DB29" s="695"/>
      <c r="DC29" s="696"/>
      <c r="DD29" s="669">
        <v>1390793</v>
      </c>
      <c r="DE29" s="662"/>
      <c r="DF29" s="662"/>
      <c r="DG29" s="662"/>
      <c r="DH29" s="662"/>
      <c r="DI29" s="662"/>
      <c r="DJ29" s="662"/>
      <c r="DK29" s="663"/>
      <c r="DL29" s="669">
        <v>1390793</v>
      </c>
      <c r="DM29" s="662"/>
      <c r="DN29" s="662"/>
      <c r="DO29" s="662"/>
      <c r="DP29" s="662"/>
      <c r="DQ29" s="662"/>
      <c r="DR29" s="662"/>
      <c r="DS29" s="662"/>
      <c r="DT29" s="662"/>
      <c r="DU29" s="662"/>
      <c r="DV29" s="663"/>
      <c r="DW29" s="666">
        <v>33.5</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34270</v>
      </c>
      <c r="S30" s="664"/>
      <c r="T30" s="664"/>
      <c r="U30" s="664"/>
      <c r="V30" s="664"/>
      <c r="W30" s="664"/>
      <c r="X30" s="664"/>
      <c r="Y30" s="665"/>
      <c r="Z30" s="723">
        <v>0.4</v>
      </c>
      <c r="AA30" s="723"/>
      <c r="AB30" s="723"/>
      <c r="AC30" s="723"/>
      <c r="AD30" s="724">
        <v>14386</v>
      </c>
      <c r="AE30" s="724"/>
      <c r="AF30" s="724"/>
      <c r="AG30" s="724"/>
      <c r="AH30" s="724"/>
      <c r="AI30" s="724"/>
      <c r="AJ30" s="724"/>
      <c r="AK30" s="724"/>
      <c r="AL30" s="666">
        <v>0.4</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99.2</v>
      </c>
      <c r="BH30" s="742"/>
      <c r="BI30" s="742"/>
      <c r="BJ30" s="742"/>
      <c r="BK30" s="742"/>
      <c r="BL30" s="742"/>
      <c r="BM30" s="743">
        <v>92.4</v>
      </c>
      <c r="BN30" s="742"/>
      <c r="BO30" s="742"/>
      <c r="BP30" s="742"/>
      <c r="BQ30" s="744"/>
      <c r="BR30" s="741">
        <v>98.9</v>
      </c>
      <c r="BS30" s="742"/>
      <c r="BT30" s="742"/>
      <c r="BU30" s="742"/>
      <c r="BV30" s="742"/>
      <c r="BW30" s="742"/>
      <c r="BX30" s="743">
        <v>89.4</v>
      </c>
      <c r="BY30" s="742"/>
      <c r="BZ30" s="742"/>
      <c r="CA30" s="742"/>
      <c r="CB30" s="744"/>
      <c r="CD30" s="747"/>
      <c r="CE30" s="748"/>
      <c r="CF30" s="705" t="s">
        <v>312</v>
      </c>
      <c r="CG30" s="702"/>
      <c r="CH30" s="702"/>
      <c r="CI30" s="702"/>
      <c r="CJ30" s="702"/>
      <c r="CK30" s="702"/>
      <c r="CL30" s="702"/>
      <c r="CM30" s="702"/>
      <c r="CN30" s="702"/>
      <c r="CO30" s="702"/>
      <c r="CP30" s="702"/>
      <c r="CQ30" s="703"/>
      <c r="CR30" s="661">
        <v>1394037</v>
      </c>
      <c r="CS30" s="664"/>
      <c r="CT30" s="664"/>
      <c r="CU30" s="664"/>
      <c r="CV30" s="664"/>
      <c r="CW30" s="664"/>
      <c r="CX30" s="664"/>
      <c r="CY30" s="665"/>
      <c r="CZ30" s="666">
        <v>15.2</v>
      </c>
      <c r="DA30" s="695"/>
      <c r="DB30" s="695"/>
      <c r="DC30" s="696"/>
      <c r="DD30" s="669">
        <v>1330288</v>
      </c>
      <c r="DE30" s="664"/>
      <c r="DF30" s="664"/>
      <c r="DG30" s="664"/>
      <c r="DH30" s="664"/>
      <c r="DI30" s="664"/>
      <c r="DJ30" s="664"/>
      <c r="DK30" s="665"/>
      <c r="DL30" s="669">
        <v>1330288</v>
      </c>
      <c r="DM30" s="664"/>
      <c r="DN30" s="664"/>
      <c r="DO30" s="664"/>
      <c r="DP30" s="664"/>
      <c r="DQ30" s="664"/>
      <c r="DR30" s="664"/>
      <c r="DS30" s="664"/>
      <c r="DT30" s="664"/>
      <c r="DU30" s="664"/>
      <c r="DV30" s="665"/>
      <c r="DW30" s="666">
        <v>32</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463879</v>
      </c>
      <c r="S31" s="664"/>
      <c r="T31" s="664"/>
      <c r="U31" s="664"/>
      <c r="V31" s="664"/>
      <c r="W31" s="664"/>
      <c r="X31" s="664"/>
      <c r="Y31" s="665"/>
      <c r="Z31" s="723">
        <v>5</v>
      </c>
      <c r="AA31" s="723"/>
      <c r="AB31" s="723"/>
      <c r="AC31" s="723"/>
      <c r="AD31" s="724" t="s">
        <v>245</v>
      </c>
      <c r="AE31" s="724"/>
      <c r="AF31" s="724"/>
      <c r="AG31" s="724"/>
      <c r="AH31" s="724"/>
      <c r="AI31" s="724"/>
      <c r="AJ31" s="724"/>
      <c r="AK31" s="724"/>
      <c r="AL31" s="666" t="s">
        <v>127</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99.3</v>
      </c>
      <c r="BH31" s="662"/>
      <c r="BI31" s="662"/>
      <c r="BJ31" s="662"/>
      <c r="BK31" s="662"/>
      <c r="BL31" s="662"/>
      <c r="BM31" s="667">
        <v>98.1</v>
      </c>
      <c r="BN31" s="740"/>
      <c r="BO31" s="740"/>
      <c r="BP31" s="740"/>
      <c r="BQ31" s="701"/>
      <c r="BR31" s="739">
        <v>99.4</v>
      </c>
      <c r="BS31" s="662"/>
      <c r="BT31" s="662"/>
      <c r="BU31" s="662"/>
      <c r="BV31" s="662"/>
      <c r="BW31" s="662"/>
      <c r="BX31" s="667">
        <v>98</v>
      </c>
      <c r="BY31" s="740"/>
      <c r="BZ31" s="740"/>
      <c r="CA31" s="740"/>
      <c r="CB31" s="701"/>
      <c r="CD31" s="747"/>
      <c r="CE31" s="748"/>
      <c r="CF31" s="705" t="s">
        <v>316</v>
      </c>
      <c r="CG31" s="702"/>
      <c r="CH31" s="702"/>
      <c r="CI31" s="702"/>
      <c r="CJ31" s="702"/>
      <c r="CK31" s="702"/>
      <c r="CL31" s="702"/>
      <c r="CM31" s="702"/>
      <c r="CN31" s="702"/>
      <c r="CO31" s="702"/>
      <c r="CP31" s="702"/>
      <c r="CQ31" s="703"/>
      <c r="CR31" s="661">
        <v>60505</v>
      </c>
      <c r="CS31" s="662"/>
      <c r="CT31" s="662"/>
      <c r="CU31" s="662"/>
      <c r="CV31" s="662"/>
      <c r="CW31" s="662"/>
      <c r="CX31" s="662"/>
      <c r="CY31" s="663"/>
      <c r="CZ31" s="666">
        <v>0.7</v>
      </c>
      <c r="DA31" s="695"/>
      <c r="DB31" s="695"/>
      <c r="DC31" s="696"/>
      <c r="DD31" s="669">
        <v>60505</v>
      </c>
      <c r="DE31" s="662"/>
      <c r="DF31" s="662"/>
      <c r="DG31" s="662"/>
      <c r="DH31" s="662"/>
      <c r="DI31" s="662"/>
      <c r="DJ31" s="662"/>
      <c r="DK31" s="663"/>
      <c r="DL31" s="669">
        <v>60505</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497600</v>
      </c>
      <c r="S32" s="664"/>
      <c r="T32" s="664"/>
      <c r="U32" s="664"/>
      <c r="V32" s="664"/>
      <c r="W32" s="664"/>
      <c r="X32" s="664"/>
      <c r="Y32" s="665"/>
      <c r="Z32" s="723">
        <v>5.3</v>
      </c>
      <c r="AA32" s="723"/>
      <c r="AB32" s="723"/>
      <c r="AC32" s="723"/>
      <c r="AD32" s="724" t="s">
        <v>245</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v>
      </c>
      <c r="BH32" s="677"/>
      <c r="BI32" s="677"/>
      <c r="BJ32" s="677"/>
      <c r="BK32" s="677"/>
      <c r="BL32" s="677"/>
      <c r="BM32" s="721">
        <v>90</v>
      </c>
      <c r="BN32" s="677"/>
      <c r="BO32" s="677"/>
      <c r="BP32" s="677"/>
      <c r="BQ32" s="714"/>
      <c r="BR32" s="738">
        <v>98.7</v>
      </c>
      <c r="BS32" s="677"/>
      <c r="BT32" s="677"/>
      <c r="BU32" s="677"/>
      <c r="BV32" s="677"/>
      <c r="BW32" s="677"/>
      <c r="BX32" s="721">
        <v>85</v>
      </c>
      <c r="BY32" s="677"/>
      <c r="BZ32" s="677"/>
      <c r="CA32" s="677"/>
      <c r="CB32" s="714"/>
      <c r="CD32" s="749"/>
      <c r="CE32" s="750"/>
      <c r="CF32" s="705" t="s">
        <v>319</v>
      </c>
      <c r="CG32" s="702"/>
      <c r="CH32" s="702"/>
      <c r="CI32" s="702"/>
      <c r="CJ32" s="702"/>
      <c r="CK32" s="702"/>
      <c r="CL32" s="702"/>
      <c r="CM32" s="702"/>
      <c r="CN32" s="702"/>
      <c r="CO32" s="702"/>
      <c r="CP32" s="702"/>
      <c r="CQ32" s="703"/>
      <c r="CR32" s="661">
        <v>912</v>
      </c>
      <c r="CS32" s="664"/>
      <c r="CT32" s="664"/>
      <c r="CU32" s="664"/>
      <c r="CV32" s="664"/>
      <c r="CW32" s="664"/>
      <c r="CX32" s="664"/>
      <c r="CY32" s="665"/>
      <c r="CZ32" s="666">
        <v>0</v>
      </c>
      <c r="DA32" s="695"/>
      <c r="DB32" s="695"/>
      <c r="DC32" s="696"/>
      <c r="DD32" s="669">
        <v>912</v>
      </c>
      <c r="DE32" s="664"/>
      <c r="DF32" s="664"/>
      <c r="DG32" s="664"/>
      <c r="DH32" s="664"/>
      <c r="DI32" s="664"/>
      <c r="DJ32" s="664"/>
      <c r="DK32" s="665"/>
      <c r="DL32" s="669">
        <v>912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298730</v>
      </c>
      <c r="S33" s="664"/>
      <c r="T33" s="664"/>
      <c r="U33" s="664"/>
      <c r="V33" s="664"/>
      <c r="W33" s="664"/>
      <c r="X33" s="664"/>
      <c r="Y33" s="665"/>
      <c r="Z33" s="723">
        <v>3.2</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4801319</v>
      </c>
      <c r="CS33" s="662"/>
      <c r="CT33" s="662"/>
      <c r="CU33" s="662"/>
      <c r="CV33" s="662"/>
      <c r="CW33" s="662"/>
      <c r="CX33" s="662"/>
      <c r="CY33" s="663"/>
      <c r="CZ33" s="666">
        <v>52.3</v>
      </c>
      <c r="DA33" s="695"/>
      <c r="DB33" s="695"/>
      <c r="DC33" s="696"/>
      <c r="DD33" s="669">
        <v>2959719</v>
      </c>
      <c r="DE33" s="662"/>
      <c r="DF33" s="662"/>
      <c r="DG33" s="662"/>
      <c r="DH33" s="662"/>
      <c r="DI33" s="662"/>
      <c r="DJ33" s="662"/>
      <c r="DK33" s="663"/>
      <c r="DL33" s="669">
        <v>1255159</v>
      </c>
      <c r="DM33" s="662"/>
      <c r="DN33" s="662"/>
      <c r="DO33" s="662"/>
      <c r="DP33" s="662"/>
      <c r="DQ33" s="662"/>
      <c r="DR33" s="662"/>
      <c r="DS33" s="662"/>
      <c r="DT33" s="662"/>
      <c r="DU33" s="662"/>
      <c r="DV33" s="663"/>
      <c r="DW33" s="666">
        <v>30.2</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290616</v>
      </c>
      <c r="S34" s="664"/>
      <c r="T34" s="664"/>
      <c r="U34" s="664"/>
      <c r="V34" s="664"/>
      <c r="W34" s="664"/>
      <c r="X34" s="664"/>
      <c r="Y34" s="665"/>
      <c r="Z34" s="723">
        <v>3.1</v>
      </c>
      <c r="AA34" s="723"/>
      <c r="AB34" s="723"/>
      <c r="AC34" s="723"/>
      <c r="AD34" s="724">
        <v>44222</v>
      </c>
      <c r="AE34" s="724"/>
      <c r="AF34" s="724"/>
      <c r="AG34" s="724"/>
      <c r="AH34" s="724"/>
      <c r="AI34" s="724"/>
      <c r="AJ34" s="724"/>
      <c r="AK34" s="724"/>
      <c r="AL34" s="666">
        <v>1.1000000000000001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1875876</v>
      </c>
      <c r="CS34" s="664"/>
      <c r="CT34" s="664"/>
      <c r="CU34" s="664"/>
      <c r="CV34" s="664"/>
      <c r="CW34" s="664"/>
      <c r="CX34" s="664"/>
      <c r="CY34" s="665"/>
      <c r="CZ34" s="666">
        <v>20.399999999999999</v>
      </c>
      <c r="DA34" s="695"/>
      <c r="DB34" s="695"/>
      <c r="DC34" s="696"/>
      <c r="DD34" s="669">
        <v>1136291</v>
      </c>
      <c r="DE34" s="664"/>
      <c r="DF34" s="664"/>
      <c r="DG34" s="664"/>
      <c r="DH34" s="664"/>
      <c r="DI34" s="664"/>
      <c r="DJ34" s="664"/>
      <c r="DK34" s="665"/>
      <c r="DL34" s="669">
        <v>579899</v>
      </c>
      <c r="DM34" s="664"/>
      <c r="DN34" s="664"/>
      <c r="DO34" s="664"/>
      <c r="DP34" s="664"/>
      <c r="DQ34" s="664"/>
      <c r="DR34" s="664"/>
      <c r="DS34" s="664"/>
      <c r="DT34" s="664"/>
      <c r="DU34" s="664"/>
      <c r="DV34" s="665"/>
      <c r="DW34" s="666">
        <v>14</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1211703</v>
      </c>
      <c r="S35" s="664"/>
      <c r="T35" s="664"/>
      <c r="U35" s="664"/>
      <c r="V35" s="664"/>
      <c r="W35" s="664"/>
      <c r="X35" s="664"/>
      <c r="Y35" s="665"/>
      <c r="Z35" s="723">
        <v>12.9</v>
      </c>
      <c r="AA35" s="723"/>
      <c r="AB35" s="723"/>
      <c r="AC35" s="723"/>
      <c r="AD35" s="724" t="s">
        <v>127</v>
      </c>
      <c r="AE35" s="724"/>
      <c r="AF35" s="724"/>
      <c r="AG35" s="724"/>
      <c r="AH35" s="724"/>
      <c r="AI35" s="724"/>
      <c r="AJ35" s="724"/>
      <c r="AK35" s="724"/>
      <c r="AL35" s="666" t="s">
        <v>127</v>
      </c>
      <c r="AM35" s="667"/>
      <c r="AN35" s="667"/>
      <c r="AO35" s="725"/>
      <c r="AP35" s="234"/>
      <c r="AQ35" s="729" t="s">
        <v>327</v>
      </c>
      <c r="AR35" s="730"/>
      <c r="AS35" s="730"/>
      <c r="AT35" s="730"/>
      <c r="AU35" s="730"/>
      <c r="AV35" s="730"/>
      <c r="AW35" s="730"/>
      <c r="AX35" s="730"/>
      <c r="AY35" s="731"/>
      <c r="AZ35" s="726">
        <v>156793</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t="s">
        <v>173</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71356</v>
      </c>
      <c r="CS35" s="662"/>
      <c r="CT35" s="662"/>
      <c r="CU35" s="662"/>
      <c r="CV35" s="662"/>
      <c r="CW35" s="662"/>
      <c r="CX35" s="662"/>
      <c r="CY35" s="663"/>
      <c r="CZ35" s="666">
        <v>0.8</v>
      </c>
      <c r="DA35" s="695"/>
      <c r="DB35" s="695"/>
      <c r="DC35" s="696"/>
      <c r="DD35" s="669">
        <v>65930</v>
      </c>
      <c r="DE35" s="662"/>
      <c r="DF35" s="662"/>
      <c r="DG35" s="662"/>
      <c r="DH35" s="662"/>
      <c r="DI35" s="662"/>
      <c r="DJ35" s="662"/>
      <c r="DK35" s="663"/>
      <c r="DL35" s="669">
        <v>46404</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173</v>
      </c>
      <c r="S36" s="664"/>
      <c r="T36" s="664"/>
      <c r="U36" s="664"/>
      <c r="V36" s="664"/>
      <c r="W36" s="664"/>
      <c r="X36" s="664"/>
      <c r="Y36" s="665"/>
      <c r="Z36" s="723" t="s">
        <v>245</v>
      </c>
      <c r="AA36" s="723"/>
      <c r="AB36" s="723"/>
      <c r="AC36" s="723"/>
      <c r="AD36" s="724" t="s">
        <v>127</v>
      </c>
      <c r="AE36" s="724"/>
      <c r="AF36" s="724"/>
      <c r="AG36" s="724"/>
      <c r="AH36" s="724"/>
      <c r="AI36" s="724"/>
      <c r="AJ36" s="724"/>
      <c r="AK36" s="724"/>
      <c r="AL36" s="666" t="s">
        <v>173</v>
      </c>
      <c r="AM36" s="667"/>
      <c r="AN36" s="667"/>
      <c r="AO36" s="725"/>
      <c r="AQ36" s="698" t="s">
        <v>331</v>
      </c>
      <c r="AR36" s="699"/>
      <c r="AS36" s="699"/>
      <c r="AT36" s="699"/>
      <c r="AU36" s="699"/>
      <c r="AV36" s="699"/>
      <c r="AW36" s="699"/>
      <c r="AX36" s="699"/>
      <c r="AY36" s="700"/>
      <c r="AZ36" s="661">
        <v>36364</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t="s">
        <v>245</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1943312</v>
      </c>
      <c r="CS36" s="664"/>
      <c r="CT36" s="664"/>
      <c r="CU36" s="664"/>
      <c r="CV36" s="664"/>
      <c r="CW36" s="664"/>
      <c r="CX36" s="664"/>
      <c r="CY36" s="665"/>
      <c r="CZ36" s="666">
        <v>21.2</v>
      </c>
      <c r="DA36" s="695"/>
      <c r="DB36" s="695"/>
      <c r="DC36" s="696"/>
      <c r="DD36" s="669">
        <v>1350472</v>
      </c>
      <c r="DE36" s="664"/>
      <c r="DF36" s="664"/>
      <c r="DG36" s="664"/>
      <c r="DH36" s="664"/>
      <c r="DI36" s="664"/>
      <c r="DJ36" s="664"/>
      <c r="DK36" s="665"/>
      <c r="DL36" s="669">
        <v>472260</v>
      </c>
      <c r="DM36" s="664"/>
      <c r="DN36" s="664"/>
      <c r="DO36" s="664"/>
      <c r="DP36" s="664"/>
      <c r="DQ36" s="664"/>
      <c r="DR36" s="664"/>
      <c r="DS36" s="664"/>
      <c r="DT36" s="664"/>
      <c r="DU36" s="664"/>
      <c r="DV36" s="665"/>
      <c r="DW36" s="666">
        <v>11.4</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176507</v>
      </c>
      <c r="S37" s="664"/>
      <c r="T37" s="664"/>
      <c r="U37" s="664"/>
      <c r="V37" s="664"/>
      <c r="W37" s="664"/>
      <c r="X37" s="664"/>
      <c r="Y37" s="665"/>
      <c r="Z37" s="723">
        <v>1.9</v>
      </c>
      <c r="AA37" s="723"/>
      <c r="AB37" s="723"/>
      <c r="AC37" s="723"/>
      <c r="AD37" s="724" t="s">
        <v>127</v>
      </c>
      <c r="AE37" s="724"/>
      <c r="AF37" s="724"/>
      <c r="AG37" s="724"/>
      <c r="AH37" s="724"/>
      <c r="AI37" s="724"/>
      <c r="AJ37" s="724"/>
      <c r="AK37" s="724"/>
      <c r="AL37" s="666" t="s">
        <v>127</v>
      </c>
      <c r="AM37" s="667"/>
      <c r="AN37" s="667"/>
      <c r="AO37" s="725"/>
      <c r="AQ37" s="698" t="s">
        <v>335</v>
      </c>
      <c r="AR37" s="699"/>
      <c r="AS37" s="699"/>
      <c r="AT37" s="699"/>
      <c r="AU37" s="699"/>
      <c r="AV37" s="699"/>
      <c r="AW37" s="699"/>
      <c r="AX37" s="699"/>
      <c r="AY37" s="700"/>
      <c r="AZ37" s="661">
        <v>31038</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t="s">
        <v>127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619637</v>
      </c>
      <c r="CS37" s="662"/>
      <c r="CT37" s="662"/>
      <c r="CU37" s="662"/>
      <c r="CV37" s="662"/>
      <c r="CW37" s="662"/>
      <c r="CX37" s="662"/>
      <c r="CY37" s="663"/>
      <c r="CZ37" s="666">
        <v>6.7</v>
      </c>
      <c r="DA37" s="695"/>
      <c r="DB37" s="695"/>
      <c r="DC37" s="696"/>
      <c r="DD37" s="669">
        <v>549447</v>
      </c>
      <c r="DE37" s="662"/>
      <c r="DF37" s="662"/>
      <c r="DG37" s="662"/>
      <c r="DH37" s="662"/>
      <c r="DI37" s="662"/>
      <c r="DJ37" s="662"/>
      <c r="DK37" s="663"/>
      <c r="DL37" s="669">
        <v>294124</v>
      </c>
      <c r="DM37" s="662"/>
      <c r="DN37" s="662"/>
      <c r="DO37" s="662"/>
      <c r="DP37" s="662"/>
      <c r="DQ37" s="662"/>
      <c r="DR37" s="662"/>
      <c r="DS37" s="662"/>
      <c r="DT37" s="662"/>
      <c r="DU37" s="662"/>
      <c r="DV37" s="663"/>
      <c r="DW37" s="666">
        <v>7.1</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9371136</v>
      </c>
      <c r="S38" s="713"/>
      <c r="T38" s="713"/>
      <c r="U38" s="713"/>
      <c r="V38" s="713"/>
      <c r="W38" s="713"/>
      <c r="X38" s="713"/>
      <c r="Y38" s="718"/>
      <c r="Z38" s="719">
        <v>100</v>
      </c>
      <c r="AA38" s="719"/>
      <c r="AB38" s="719"/>
      <c r="AC38" s="719"/>
      <c r="AD38" s="720">
        <v>3979098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173</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t="s">
        <v>127</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156793</v>
      </c>
      <c r="CS38" s="664"/>
      <c r="CT38" s="664"/>
      <c r="CU38" s="664"/>
      <c r="CV38" s="664"/>
      <c r="CW38" s="664"/>
      <c r="CX38" s="664"/>
      <c r="CY38" s="665"/>
      <c r="CZ38" s="666">
        <v>1.7</v>
      </c>
      <c r="DA38" s="695"/>
      <c r="DB38" s="695"/>
      <c r="DC38" s="696"/>
      <c r="DD38" s="669">
        <v>156596</v>
      </c>
      <c r="DE38" s="664"/>
      <c r="DF38" s="664"/>
      <c r="DG38" s="664"/>
      <c r="DH38" s="664"/>
      <c r="DI38" s="664"/>
      <c r="DJ38" s="664"/>
      <c r="DK38" s="665"/>
      <c r="DL38" s="669">
        <v>156596</v>
      </c>
      <c r="DM38" s="664"/>
      <c r="DN38" s="664"/>
      <c r="DO38" s="664"/>
      <c r="DP38" s="664"/>
      <c r="DQ38" s="664"/>
      <c r="DR38" s="664"/>
      <c r="DS38" s="664"/>
      <c r="DT38" s="664"/>
      <c r="DU38" s="664"/>
      <c r="DV38" s="665"/>
      <c r="DW38" s="666">
        <v>3.8</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245</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t="s">
        <v>127</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653982</v>
      </c>
      <c r="CS39" s="662"/>
      <c r="CT39" s="662"/>
      <c r="CU39" s="662"/>
      <c r="CV39" s="662"/>
      <c r="CW39" s="662"/>
      <c r="CX39" s="662"/>
      <c r="CY39" s="663"/>
      <c r="CZ39" s="666">
        <v>7.1</v>
      </c>
      <c r="DA39" s="695"/>
      <c r="DB39" s="695"/>
      <c r="DC39" s="696"/>
      <c r="DD39" s="669">
        <v>250430</v>
      </c>
      <c r="DE39" s="662"/>
      <c r="DF39" s="662"/>
      <c r="DG39" s="662"/>
      <c r="DH39" s="662"/>
      <c r="DI39" s="662"/>
      <c r="DJ39" s="662"/>
      <c r="DK39" s="663"/>
      <c r="DL39" s="669" t="s">
        <v>245</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89194</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127</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100000</v>
      </c>
      <c r="CS40" s="664"/>
      <c r="CT40" s="664"/>
      <c r="CU40" s="664"/>
      <c r="CV40" s="664"/>
      <c r="CW40" s="664"/>
      <c r="CX40" s="664"/>
      <c r="CY40" s="665"/>
      <c r="CZ40" s="666">
        <v>1.1000000000000001</v>
      </c>
      <c r="DA40" s="695"/>
      <c r="DB40" s="695"/>
      <c r="DC40" s="696"/>
      <c r="DD40" s="669" t="s">
        <v>245</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197</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t="s">
        <v>245</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1691278</v>
      </c>
      <c r="CS42" s="664"/>
      <c r="CT42" s="664"/>
      <c r="CU42" s="664"/>
      <c r="CV42" s="664"/>
      <c r="CW42" s="664"/>
      <c r="CX42" s="664"/>
      <c r="CY42" s="665"/>
      <c r="CZ42" s="666">
        <v>18.399999999999999</v>
      </c>
      <c r="DA42" s="667"/>
      <c r="DB42" s="667"/>
      <c r="DC42" s="668"/>
      <c r="DD42" s="669">
        <v>179806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34892</v>
      </c>
      <c r="CS43" s="662"/>
      <c r="CT43" s="662"/>
      <c r="CU43" s="662"/>
      <c r="CV43" s="662"/>
      <c r="CW43" s="662"/>
      <c r="CX43" s="662"/>
      <c r="CY43" s="663"/>
      <c r="CZ43" s="666">
        <v>0.4</v>
      </c>
      <c r="DA43" s="695"/>
      <c r="DB43" s="695"/>
      <c r="DC43" s="696"/>
      <c r="DD43" s="669">
        <v>34892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1378710</v>
      </c>
      <c r="CS44" s="664"/>
      <c r="CT44" s="664"/>
      <c r="CU44" s="664"/>
      <c r="CV44" s="664"/>
      <c r="CW44" s="664"/>
      <c r="CX44" s="664"/>
      <c r="CY44" s="665"/>
      <c r="CZ44" s="666">
        <v>15</v>
      </c>
      <c r="DA44" s="667"/>
      <c r="DB44" s="667"/>
      <c r="DC44" s="668"/>
      <c r="DD44" s="669">
        <v>177026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648147</v>
      </c>
      <c r="CS45" s="662"/>
      <c r="CT45" s="662"/>
      <c r="CU45" s="662"/>
      <c r="CV45" s="662"/>
      <c r="CW45" s="662"/>
      <c r="CX45" s="662"/>
      <c r="CY45" s="663"/>
      <c r="CZ45" s="666">
        <v>7.1</v>
      </c>
      <c r="DA45" s="695"/>
      <c r="DB45" s="695"/>
      <c r="DC45" s="696"/>
      <c r="DD45" s="669">
        <v>71963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730563</v>
      </c>
      <c r="CS46" s="664"/>
      <c r="CT46" s="664"/>
      <c r="CU46" s="664"/>
      <c r="CV46" s="664"/>
      <c r="CW46" s="664"/>
      <c r="CX46" s="664"/>
      <c r="CY46" s="665"/>
      <c r="CZ46" s="666">
        <v>8</v>
      </c>
      <c r="DA46" s="667"/>
      <c r="DB46" s="667"/>
      <c r="DC46" s="668"/>
      <c r="DD46" s="669">
        <v>105063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312568</v>
      </c>
      <c r="CS47" s="662"/>
      <c r="CT47" s="662"/>
      <c r="CU47" s="662"/>
      <c r="CV47" s="662"/>
      <c r="CW47" s="662"/>
      <c r="CX47" s="662"/>
      <c r="CY47" s="663"/>
      <c r="CZ47" s="666">
        <v>3.4</v>
      </c>
      <c r="DA47" s="695"/>
      <c r="DB47" s="695"/>
      <c r="DC47" s="696"/>
      <c r="DD47" s="669">
        <v>2780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245</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9181003</v>
      </c>
      <c r="CS49" s="677"/>
      <c r="CT49" s="677"/>
      <c r="CU49" s="677"/>
      <c r="CV49" s="677"/>
      <c r="CW49" s="677"/>
      <c r="CX49" s="677"/>
      <c r="CY49" s="678"/>
      <c r="CZ49" s="679">
        <v>100</v>
      </c>
      <c r="DA49" s="680"/>
      <c r="DB49" s="680"/>
      <c r="DC49" s="681"/>
      <c r="DD49" s="682">
        <v>5376603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brQbZ6MU5+Gl8gt5EPk8dEQT2qhn96rcCyH+YT0m2JJCe56hqrUGtQnDvCbIOWlW3thX28scwLysCCLvslf3Q==" saltValue="cZNPu+f7fZKZ/ifCEbhY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9371</v>
      </c>
      <c r="R7" s="1194"/>
      <c r="S7" s="1194"/>
      <c r="T7" s="1194"/>
      <c r="U7" s="1194"/>
      <c r="V7" s="1194">
        <v>9181</v>
      </c>
      <c r="W7" s="1194"/>
      <c r="X7" s="1194"/>
      <c r="Y7" s="1194"/>
      <c r="Z7" s="1194"/>
      <c r="AA7" s="1194">
        <v>190</v>
      </c>
      <c r="AB7" s="1194"/>
      <c r="AC7" s="1194"/>
      <c r="AD7" s="1194"/>
      <c r="AE7" s="1195"/>
      <c r="AF7" s="1196">
        <v>190</v>
      </c>
      <c r="AG7" s="1197"/>
      <c r="AH7" s="1197"/>
      <c r="AI7" s="1197"/>
      <c r="AJ7" s="1198"/>
      <c r="AK7" s="1180" t="s">
        <v>561</v>
      </c>
      <c r="AL7" s="1181"/>
      <c r="AM7" s="1181"/>
      <c r="AN7" s="1181"/>
      <c r="AO7" s="1181"/>
      <c r="AP7" s="1181">
        <v>12128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1</v>
      </c>
      <c r="CI7" s="1178"/>
      <c r="CJ7" s="1178"/>
      <c r="CK7" s="1178"/>
      <c r="CL7" s="1179"/>
      <c r="CM7" s="1177">
        <v>23</v>
      </c>
      <c r="CN7" s="1178"/>
      <c r="CO7" s="1178"/>
      <c r="CP7" s="1178"/>
      <c r="CQ7" s="1179"/>
      <c r="CR7" s="1177">
        <v>11</v>
      </c>
      <c r="CS7" s="1178"/>
      <c r="CT7" s="1178"/>
      <c r="CU7" s="1178"/>
      <c r="CV7" s="1179"/>
      <c r="CW7" s="1177" t="s">
        <v>583</v>
      </c>
      <c r="CX7" s="1178"/>
      <c r="CY7" s="1178"/>
      <c r="CZ7" s="1178"/>
      <c r="DA7" s="1179"/>
      <c r="DB7" s="1177" t="s">
        <v>584</v>
      </c>
      <c r="DC7" s="1178"/>
      <c r="DD7" s="1178"/>
      <c r="DE7" s="1178"/>
      <c r="DF7" s="1179"/>
      <c r="DG7" s="1177" t="s">
        <v>584</v>
      </c>
      <c r="DH7" s="1178"/>
      <c r="DI7" s="1178"/>
      <c r="DJ7" s="1178"/>
      <c r="DK7" s="1179"/>
      <c r="DL7" s="1177" t="s">
        <v>584</v>
      </c>
      <c r="DM7" s="1178"/>
      <c r="DN7" s="1178"/>
      <c r="DO7" s="1178"/>
      <c r="DP7" s="1179"/>
      <c r="DQ7" s="1177" t="s">
        <v>585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586</v>
      </c>
      <c r="BT8" s="1104"/>
      <c r="BU8" s="1104"/>
      <c r="BV8" s="1104"/>
      <c r="BW8" s="1104"/>
      <c r="BX8" s="1104"/>
      <c r="BY8" s="1104"/>
      <c r="BZ8" s="1104"/>
      <c r="CA8" s="1104"/>
      <c r="CB8" s="1104"/>
      <c r="CC8" s="1104"/>
      <c r="CD8" s="1104"/>
      <c r="CE8" s="1104"/>
      <c r="CF8" s="1104"/>
      <c r="CG8" s="1105"/>
      <c r="CH8" s="1078">
        <v>3</v>
      </c>
      <c r="CI8" s="1079"/>
      <c r="CJ8" s="1079"/>
      <c r="CK8" s="1079"/>
      <c r="CL8" s="1080"/>
      <c r="CM8" s="1078">
        <v>36</v>
      </c>
      <c r="CN8" s="1079"/>
      <c r="CO8" s="1079"/>
      <c r="CP8" s="1079"/>
      <c r="CQ8" s="1080"/>
      <c r="CR8" s="1078">
        <v>1</v>
      </c>
      <c r="CS8" s="1079"/>
      <c r="CT8" s="1079"/>
      <c r="CU8" s="1079"/>
      <c r="CV8" s="1080"/>
      <c r="CW8" s="1078" t="s">
        <v>587</v>
      </c>
      <c r="CX8" s="1079"/>
      <c r="CY8" s="1079"/>
      <c r="CZ8" s="1079"/>
      <c r="DA8" s="1080"/>
      <c r="DB8" s="1078" t="s">
        <v>587</v>
      </c>
      <c r="DC8" s="1079"/>
      <c r="DD8" s="1079"/>
      <c r="DE8" s="1079"/>
      <c r="DF8" s="1080"/>
      <c r="DG8" s="1078" t="s">
        <v>588</v>
      </c>
      <c r="DH8" s="1079"/>
      <c r="DI8" s="1079"/>
      <c r="DJ8" s="1079"/>
      <c r="DK8" s="1080"/>
      <c r="DL8" s="1078" t="s">
        <v>587</v>
      </c>
      <c r="DM8" s="1079"/>
      <c r="DN8" s="1079"/>
      <c r="DO8" s="1079"/>
      <c r="DP8" s="1080"/>
      <c r="DQ8" s="1078" t="s">
        <v>589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590</v>
      </c>
      <c r="BT9" s="1104"/>
      <c r="BU9" s="1104"/>
      <c r="BV9" s="1104"/>
      <c r="BW9" s="1104"/>
      <c r="BX9" s="1104"/>
      <c r="BY9" s="1104"/>
      <c r="BZ9" s="1104"/>
      <c r="CA9" s="1104"/>
      <c r="CB9" s="1104"/>
      <c r="CC9" s="1104"/>
      <c r="CD9" s="1104"/>
      <c r="CE9" s="1104"/>
      <c r="CF9" s="1104"/>
      <c r="CG9" s="1105"/>
      <c r="CH9" s="1078">
        <v>9</v>
      </c>
      <c r="CI9" s="1079"/>
      <c r="CJ9" s="1079"/>
      <c r="CK9" s="1079"/>
      <c r="CL9" s="1080"/>
      <c r="CM9" s="1078">
        <v>75</v>
      </c>
      <c r="CN9" s="1079"/>
      <c r="CO9" s="1079"/>
      <c r="CP9" s="1079"/>
      <c r="CQ9" s="1080"/>
      <c r="CR9" s="1078">
        <v>3</v>
      </c>
      <c r="CS9" s="1079"/>
      <c r="CT9" s="1079"/>
      <c r="CU9" s="1079"/>
      <c r="CV9" s="1080"/>
      <c r="CW9" s="1078" t="s">
        <v>584</v>
      </c>
      <c r="CX9" s="1079"/>
      <c r="CY9" s="1079"/>
      <c r="CZ9" s="1079"/>
      <c r="DA9" s="1080"/>
      <c r="DB9" s="1078" t="s">
        <v>584</v>
      </c>
      <c r="DC9" s="1079"/>
      <c r="DD9" s="1079"/>
      <c r="DE9" s="1079"/>
      <c r="DF9" s="1080"/>
      <c r="DG9" s="1078" t="s">
        <v>591</v>
      </c>
      <c r="DH9" s="1079"/>
      <c r="DI9" s="1079"/>
      <c r="DJ9" s="1079"/>
      <c r="DK9" s="1080"/>
      <c r="DL9" s="1078" t="s">
        <v>592</v>
      </c>
      <c r="DM9" s="1079"/>
      <c r="DN9" s="1079"/>
      <c r="DO9" s="1079"/>
      <c r="DP9" s="1080"/>
      <c r="DQ9" s="1078" t="s">
        <v>593</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594</v>
      </c>
      <c r="BT10" s="1104"/>
      <c r="BU10" s="1104"/>
      <c r="BV10" s="1104"/>
      <c r="BW10" s="1104"/>
      <c r="BX10" s="1104"/>
      <c r="BY10" s="1104"/>
      <c r="BZ10" s="1104"/>
      <c r="CA10" s="1104"/>
      <c r="CB10" s="1104"/>
      <c r="CC10" s="1104"/>
      <c r="CD10" s="1104"/>
      <c r="CE10" s="1104"/>
      <c r="CF10" s="1104"/>
      <c r="CG10" s="1105"/>
      <c r="CH10" s="1078">
        <v>32</v>
      </c>
      <c r="CI10" s="1079"/>
      <c r="CJ10" s="1079"/>
      <c r="CK10" s="1079"/>
      <c r="CL10" s="1080"/>
      <c r="CM10" s="1078">
        <v>386</v>
      </c>
      <c r="CN10" s="1079"/>
      <c r="CO10" s="1079"/>
      <c r="CP10" s="1079"/>
      <c r="CQ10" s="1080"/>
      <c r="CR10" s="1078">
        <v>3</v>
      </c>
      <c r="CS10" s="1079"/>
      <c r="CT10" s="1079"/>
      <c r="CU10" s="1079"/>
      <c r="CV10" s="1080"/>
      <c r="CW10" s="1078" t="s">
        <v>587</v>
      </c>
      <c r="CX10" s="1079"/>
      <c r="CY10" s="1079"/>
      <c r="CZ10" s="1079"/>
      <c r="DA10" s="1080"/>
      <c r="DB10" s="1078" t="s">
        <v>587</v>
      </c>
      <c r="DC10" s="1079"/>
      <c r="DD10" s="1079"/>
      <c r="DE10" s="1079"/>
      <c r="DF10" s="1080"/>
      <c r="DG10" s="1078" t="s">
        <v>591</v>
      </c>
      <c r="DH10" s="1079"/>
      <c r="DI10" s="1079"/>
      <c r="DJ10" s="1079"/>
      <c r="DK10" s="1080"/>
      <c r="DL10" s="1078" t="s">
        <v>587</v>
      </c>
      <c r="DM10" s="1079"/>
      <c r="DN10" s="1079"/>
      <c r="DO10" s="1079"/>
      <c r="DP10" s="1080"/>
      <c r="DQ10" s="1078" t="s">
        <v>587</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9371</v>
      </c>
      <c r="R23" s="1158"/>
      <c r="S23" s="1158"/>
      <c r="T23" s="1158"/>
      <c r="U23" s="1158"/>
      <c r="V23" s="1158">
        <v>9181</v>
      </c>
      <c r="W23" s="1158"/>
      <c r="X23" s="1158"/>
      <c r="Y23" s="1158"/>
      <c r="Z23" s="1158"/>
      <c r="AA23" s="1158">
        <v>190</v>
      </c>
      <c r="AB23" s="1158"/>
      <c r="AC23" s="1158"/>
      <c r="AD23" s="1158"/>
      <c r="AE23" s="1159"/>
      <c r="AF23" s="1160">
        <v>190</v>
      </c>
      <c r="AG23" s="1158"/>
      <c r="AH23" s="1158"/>
      <c r="AI23" s="1158"/>
      <c r="AJ23" s="1161"/>
      <c r="AK23" s="1162"/>
      <c r="AL23" s="1163"/>
      <c r="AM23" s="1163"/>
      <c r="AN23" s="1163"/>
      <c r="AO23" s="1163"/>
      <c r="AP23" s="1158">
        <v>12128</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464</v>
      </c>
      <c r="R28" s="1143"/>
      <c r="S28" s="1143"/>
      <c r="T28" s="1143"/>
      <c r="U28" s="1143"/>
      <c r="V28" s="1143">
        <v>423</v>
      </c>
      <c r="W28" s="1143"/>
      <c r="X28" s="1143"/>
      <c r="Y28" s="1143"/>
      <c r="Z28" s="1143"/>
      <c r="AA28" s="1143">
        <v>41</v>
      </c>
      <c r="AB28" s="1143"/>
      <c r="AC28" s="1143"/>
      <c r="AD28" s="1143"/>
      <c r="AE28" s="1144"/>
      <c r="AF28" s="1145">
        <v>41</v>
      </c>
      <c r="AG28" s="1143"/>
      <c r="AH28" s="1143"/>
      <c r="AI28" s="1143"/>
      <c r="AJ28" s="1146"/>
      <c r="AK28" s="1147">
        <v>94</v>
      </c>
      <c r="AL28" s="1135"/>
      <c r="AM28" s="1135"/>
      <c r="AN28" s="1135"/>
      <c r="AO28" s="1135"/>
      <c r="AP28" s="1135" t="s">
        <v>562</v>
      </c>
      <c r="AQ28" s="1135"/>
      <c r="AR28" s="1135"/>
      <c r="AS28" s="1135"/>
      <c r="AT28" s="1135"/>
      <c r="AU28" s="1135" t="s">
        <v>563</v>
      </c>
      <c r="AV28" s="1135"/>
      <c r="AW28" s="1135"/>
      <c r="AX28" s="1135"/>
      <c r="AY28" s="1135"/>
      <c r="AZ28" s="1136" t="s">
        <v>561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221</v>
      </c>
      <c r="R29" s="1133"/>
      <c r="S29" s="1133"/>
      <c r="T29" s="1133"/>
      <c r="U29" s="1133"/>
      <c r="V29" s="1133">
        <v>207</v>
      </c>
      <c r="W29" s="1133"/>
      <c r="X29" s="1133"/>
      <c r="Y29" s="1133"/>
      <c r="Z29" s="1133"/>
      <c r="AA29" s="1133">
        <v>14</v>
      </c>
      <c r="AB29" s="1133"/>
      <c r="AC29" s="1133"/>
      <c r="AD29" s="1133"/>
      <c r="AE29" s="1134"/>
      <c r="AF29" s="1108">
        <v>14</v>
      </c>
      <c r="AG29" s="1109"/>
      <c r="AH29" s="1109"/>
      <c r="AI29" s="1109"/>
      <c r="AJ29" s="1110"/>
      <c r="AK29" s="1069">
        <v>36</v>
      </c>
      <c r="AL29" s="1060"/>
      <c r="AM29" s="1060"/>
      <c r="AN29" s="1060"/>
      <c r="AO29" s="1060"/>
      <c r="AP29" s="1060">
        <v>713</v>
      </c>
      <c r="AQ29" s="1060"/>
      <c r="AR29" s="1060"/>
      <c r="AS29" s="1060"/>
      <c r="AT29" s="1060"/>
      <c r="AU29" s="1060">
        <v>385</v>
      </c>
      <c r="AV29" s="1060"/>
      <c r="AW29" s="1060"/>
      <c r="AX29" s="1060"/>
      <c r="AY29" s="1060"/>
      <c r="AZ29" s="1131" t="s">
        <v>564</v>
      </c>
      <c r="BA29" s="1131"/>
      <c r="BB29" s="1131"/>
      <c r="BC29" s="1131"/>
      <c r="BD29" s="1131"/>
      <c r="BE29" s="1121" t="s">
        <v>402</v>
      </c>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c r="C30" s="1127"/>
      <c r="D30" s="1127"/>
      <c r="E30" s="1127"/>
      <c r="F30" s="1127"/>
      <c r="G30" s="1127"/>
      <c r="H30" s="1127"/>
      <c r="I30" s="1127"/>
      <c r="J30" s="1127"/>
      <c r="K30" s="1127"/>
      <c r="L30" s="1127"/>
      <c r="M30" s="1127"/>
      <c r="N30" s="1127"/>
      <c r="O30" s="1127"/>
      <c r="P30" s="1128"/>
      <c r="Q30" s="1132"/>
      <c r="R30" s="1133"/>
      <c r="S30" s="1133"/>
      <c r="T30" s="1133"/>
      <c r="U30" s="1133"/>
      <c r="V30" s="1133"/>
      <c r="W30" s="1133"/>
      <c r="X30" s="1133"/>
      <c r="Y30" s="1133"/>
      <c r="Z30" s="1133"/>
      <c r="AA30" s="1133"/>
      <c r="AB30" s="1133"/>
      <c r="AC30" s="1133"/>
      <c r="AD30" s="1133"/>
      <c r="AE30" s="1134"/>
      <c r="AF30" s="1108"/>
      <c r="AG30" s="1109"/>
      <c r="AH30" s="1109"/>
      <c r="AI30" s="1109"/>
      <c r="AJ30" s="1110"/>
      <c r="AK30" s="1069"/>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56</v>
      </c>
      <c r="AG63" s="1048"/>
      <c r="AH63" s="1048"/>
      <c r="AI63" s="1048"/>
      <c r="AJ63" s="1119"/>
      <c r="AK63" s="1120"/>
      <c r="AL63" s="1052"/>
      <c r="AM63" s="1052"/>
      <c r="AN63" s="1052"/>
      <c r="AO63" s="1052"/>
      <c r="AP63" s="1048">
        <v>713</v>
      </c>
      <c r="AQ63" s="1048"/>
      <c r="AR63" s="1048"/>
      <c r="AS63" s="1048"/>
      <c r="AT63" s="1048"/>
      <c r="AU63" s="1048">
        <v>385</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406</v>
      </c>
      <c r="B66" s="1085"/>
      <c r="C66" s="1085"/>
      <c r="D66" s="1085"/>
      <c r="E66" s="1085"/>
      <c r="F66" s="1085"/>
      <c r="G66" s="1085"/>
      <c r="H66" s="1085"/>
      <c r="I66" s="1085"/>
      <c r="J66" s="1085"/>
      <c r="K66" s="1085"/>
      <c r="L66" s="1085"/>
      <c r="M66" s="1085"/>
      <c r="N66" s="1085"/>
      <c r="O66" s="1085"/>
      <c r="P66" s="1086"/>
      <c r="Q66" s="1090" t="s">
        <v>407</v>
      </c>
      <c r="R66" s="1091"/>
      <c r="S66" s="1091"/>
      <c r="T66" s="1091"/>
      <c r="U66" s="1092"/>
      <c r="V66" s="1090" t="s">
        <v>408</v>
      </c>
      <c r="W66" s="1091"/>
      <c r="X66" s="1091"/>
      <c r="Y66" s="1091"/>
      <c r="Z66" s="1092"/>
      <c r="AA66" s="1090" t="s">
        <v>394</v>
      </c>
      <c r="AB66" s="1091"/>
      <c r="AC66" s="1091"/>
      <c r="AD66" s="1091"/>
      <c r="AE66" s="1092"/>
      <c r="AF66" s="1096" t="s">
        <v>395</v>
      </c>
      <c r="AG66" s="1097"/>
      <c r="AH66" s="1097"/>
      <c r="AI66" s="1097"/>
      <c r="AJ66" s="1098"/>
      <c r="AK66" s="1090" t="s">
        <v>409</v>
      </c>
      <c r="AL66" s="1085"/>
      <c r="AM66" s="1085"/>
      <c r="AN66" s="1085"/>
      <c r="AO66" s="1086"/>
      <c r="AP66" s="1090" t="s">
        <v>397</v>
      </c>
      <c r="AQ66" s="1091"/>
      <c r="AR66" s="1091"/>
      <c r="AS66" s="1091"/>
      <c r="AT66" s="1092"/>
      <c r="AU66" s="1090" t="s">
        <v>410</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565</v>
      </c>
      <c r="C68" s="1075"/>
      <c r="D68" s="1075"/>
      <c r="E68" s="1075"/>
      <c r="F68" s="1075"/>
      <c r="G68" s="1075"/>
      <c r="H68" s="1075"/>
      <c r="I68" s="1075"/>
      <c r="J68" s="1075"/>
      <c r="K68" s="1075"/>
      <c r="L68" s="1075"/>
      <c r="M68" s="1075"/>
      <c r="N68" s="1075"/>
      <c r="O68" s="1075"/>
      <c r="P68" s="1076"/>
      <c r="Q68" s="1077">
        <v>286</v>
      </c>
      <c r="R68" s="1071"/>
      <c r="S68" s="1071"/>
      <c r="T68" s="1071"/>
      <c r="U68" s="1071"/>
      <c r="V68" s="1071">
        <v>278</v>
      </c>
      <c r="W68" s="1071"/>
      <c r="X68" s="1071"/>
      <c r="Y68" s="1071"/>
      <c r="Z68" s="1071"/>
      <c r="AA68" s="1071">
        <v>8</v>
      </c>
      <c r="AB68" s="1071"/>
      <c r="AC68" s="1071"/>
      <c r="AD68" s="1071"/>
      <c r="AE68" s="1071"/>
      <c r="AF68" s="1071">
        <v>8</v>
      </c>
      <c r="AG68" s="1071"/>
      <c r="AH68" s="1071"/>
      <c r="AI68" s="1071"/>
      <c r="AJ68" s="1071"/>
      <c r="AK68" s="1071" t="s">
        <v>561</v>
      </c>
      <c r="AL68" s="1071"/>
      <c r="AM68" s="1071"/>
      <c r="AN68" s="1071"/>
      <c r="AO68" s="1071"/>
      <c r="AP68" s="1071">
        <v>207</v>
      </c>
      <c r="AQ68" s="1071"/>
      <c r="AR68" s="1071"/>
      <c r="AS68" s="1071"/>
      <c r="AT68" s="1071"/>
      <c r="AU68" s="1071">
        <v>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566</v>
      </c>
      <c r="C69" s="1064"/>
      <c r="D69" s="1064"/>
      <c r="E69" s="1064"/>
      <c r="F69" s="1064"/>
      <c r="G69" s="1064"/>
      <c r="H69" s="1064"/>
      <c r="I69" s="1064"/>
      <c r="J69" s="1064"/>
      <c r="K69" s="1064"/>
      <c r="L69" s="1064"/>
      <c r="M69" s="1064"/>
      <c r="N69" s="1064"/>
      <c r="O69" s="1064"/>
      <c r="P69" s="1065"/>
      <c r="Q69" s="1066">
        <v>25</v>
      </c>
      <c r="R69" s="1060"/>
      <c r="S69" s="1060"/>
      <c r="T69" s="1060"/>
      <c r="U69" s="1060"/>
      <c r="V69" s="1060">
        <v>24</v>
      </c>
      <c r="W69" s="1060"/>
      <c r="X69" s="1060"/>
      <c r="Y69" s="1060"/>
      <c r="Z69" s="1060"/>
      <c r="AA69" s="1060">
        <v>1</v>
      </c>
      <c r="AB69" s="1060"/>
      <c r="AC69" s="1060"/>
      <c r="AD69" s="1060"/>
      <c r="AE69" s="1060"/>
      <c r="AF69" s="1060">
        <v>1</v>
      </c>
      <c r="AG69" s="1060"/>
      <c r="AH69" s="1060"/>
      <c r="AI69" s="1060"/>
      <c r="AJ69" s="1060"/>
      <c r="AK69" s="1060" t="s">
        <v>561</v>
      </c>
      <c r="AL69" s="1060"/>
      <c r="AM69" s="1060"/>
      <c r="AN69" s="1060"/>
      <c r="AO69" s="1060"/>
      <c r="AP69" s="1060" t="s">
        <v>567</v>
      </c>
      <c r="AQ69" s="1060"/>
      <c r="AR69" s="1060"/>
      <c r="AS69" s="1060"/>
      <c r="AT69" s="1060"/>
      <c r="AU69" s="1060" t="s">
        <v>561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568</v>
      </c>
      <c r="C70" s="1064"/>
      <c r="D70" s="1064"/>
      <c r="E70" s="1064"/>
      <c r="F70" s="1064"/>
      <c r="G70" s="1064"/>
      <c r="H70" s="1064"/>
      <c r="I70" s="1064"/>
      <c r="J70" s="1064"/>
      <c r="K70" s="1064"/>
      <c r="L70" s="1064"/>
      <c r="M70" s="1064"/>
      <c r="N70" s="1064"/>
      <c r="O70" s="1064"/>
      <c r="P70" s="1065"/>
      <c r="Q70" s="1066">
        <v>1317</v>
      </c>
      <c r="R70" s="1060"/>
      <c r="S70" s="1060"/>
      <c r="T70" s="1060"/>
      <c r="U70" s="1060"/>
      <c r="V70" s="1060">
        <v>1292</v>
      </c>
      <c r="W70" s="1060"/>
      <c r="X70" s="1060"/>
      <c r="Y70" s="1060"/>
      <c r="Z70" s="1060"/>
      <c r="AA70" s="1060">
        <v>25</v>
      </c>
      <c r="AB70" s="1060"/>
      <c r="AC70" s="1060"/>
      <c r="AD70" s="1060"/>
      <c r="AE70" s="1060"/>
      <c r="AF70" s="1060">
        <v>25</v>
      </c>
      <c r="AG70" s="1060"/>
      <c r="AH70" s="1060"/>
      <c r="AI70" s="1060"/>
      <c r="AJ70" s="1060"/>
      <c r="AK70" s="1060" t="s">
        <v>569</v>
      </c>
      <c r="AL70" s="1060"/>
      <c r="AM70" s="1060"/>
      <c r="AN70" s="1060"/>
      <c r="AO70" s="1060"/>
      <c r="AP70" s="1060">
        <v>354</v>
      </c>
      <c r="AQ70" s="1060"/>
      <c r="AR70" s="1060"/>
      <c r="AS70" s="1060"/>
      <c r="AT70" s="1060"/>
      <c r="AU70" s="1060">
        <v>109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570</v>
      </c>
      <c r="C71" s="1064"/>
      <c r="D71" s="1064"/>
      <c r="E71" s="1064"/>
      <c r="F71" s="1064"/>
      <c r="G71" s="1064"/>
      <c r="H71" s="1064"/>
      <c r="I71" s="1064"/>
      <c r="J71" s="1064"/>
      <c r="K71" s="1064"/>
      <c r="L71" s="1064"/>
      <c r="M71" s="1064"/>
      <c r="N71" s="1064"/>
      <c r="O71" s="1064"/>
      <c r="P71" s="1065"/>
      <c r="Q71" s="1066">
        <v>1253</v>
      </c>
      <c r="R71" s="1060"/>
      <c r="S71" s="1060"/>
      <c r="T71" s="1060"/>
      <c r="U71" s="1060"/>
      <c r="V71" s="1060">
        <v>1252</v>
      </c>
      <c r="W71" s="1060"/>
      <c r="X71" s="1060"/>
      <c r="Y71" s="1060"/>
      <c r="Z71" s="1060"/>
      <c r="AA71" s="1060">
        <v>1</v>
      </c>
      <c r="AB71" s="1060"/>
      <c r="AC71" s="1060"/>
      <c r="AD71" s="1060"/>
      <c r="AE71" s="1060"/>
      <c r="AF71" s="1060">
        <v>1</v>
      </c>
      <c r="AG71" s="1060"/>
      <c r="AH71" s="1060"/>
      <c r="AI71" s="1060"/>
      <c r="AJ71" s="1060"/>
      <c r="AK71" s="1060" t="s">
        <v>571</v>
      </c>
      <c r="AL71" s="1060"/>
      <c r="AM71" s="1060"/>
      <c r="AN71" s="1060"/>
      <c r="AO71" s="1060"/>
      <c r="AP71" s="1060" t="s">
        <v>571</v>
      </c>
      <c r="AQ71" s="1060"/>
      <c r="AR71" s="1060"/>
      <c r="AS71" s="1060"/>
      <c r="AT71" s="1060"/>
      <c r="AU71" s="1060" t="s">
        <v>561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572</v>
      </c>
      <c r="C72" s="1064"/>
      <c r="D72" s="1064"/>
      <c r="E72" s="1064"/>
      <c r="F72" s="1064"/>
      <c r="G72" s="1064"/>
      <c r="H72" s="1064"/>
      <c r="I72" s="1064"/>
      <c r="J72" s="1064"/>
      <c r="K72" s="1064"/>
      <c r="L72" s="1064"/>
      <c r="M72" s="1064"/>
      <c r="N72" s="1064"/>
      <c r="O72" s="1064"/>
      <c r="P72" s="1065"/>
      <c r="Q72" s="1066">
        <v>3204</v>
      </c>
      <c r="R72" s="1060"/>
      <c r="S72" s="1060"/>
      <c r="T72" s="1060"/>
      <c r="U72" s="1060"/>
      <c r="V72" s="1060">
        <v>3189</v>
      </c>
      <c r="W72" s="1060"/>
      <c r="X72" s="1060"/>
      <c r="Y72" s="1060"/>
      <c r="Z72" s="1060"/>
      <c r="AA72" s="1060">
        <v>15</v>
      </c>
      <c r="AB72" s="1060"/>
      <c r="AC72" s="1060"/>
      <c r="AD72" s="1060"/>
      <c r="AE72" s="1060"/>
      <c r="AF72" s="1060">
        <v>15</v>
      </c>
      <c r="AG72" s="1060"/>
      <c r="AH72" s="1060"/>
      <c r="AI72" s="1060"/>
      <c r="AJ72" s="1060"/>
      <c r="AK72" s="1060" t="s">
        <v>573</v>
      </c>
      <c r="AL72" s="1060"/>
      <c r="AM72" s="1060"/>
      <c r="AN72" s="1060"/>
      <c r="AO72" s="1060"/>
      <c r="AP72" s="1060" t="s">
        <v>561</v>
      </c>
      <c r="AQ72" s="1060"/>
      <c r="AR72" s="1060"/>
      <c r="AS72" s="1060"/>
      <c r="AT72" s="1060"/>
      <c r="AU72" s="1060" t="s">
        <v>574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575</v>
      </c>
      <c r="C73" s="1064"/>
      <c r="D73" s="1064"/>
      <c r="E73" s="1064"/>
      <c r="F73" s="1064"/>
      <c r="G73" s="1064"/>
      <c r="H73" s="1064"/>
      <c r="I73" s="1064"/>
      <c r="J73" s="1064"/>
      <c r="K73" s="1064"/>
      <c r="L73" s="1064"/>
      <c r="M73" s="1064"/>
      <c r="N73" s="1064"/>
      <c r="O73" s="1064"/>
      <c r="P73" s="1065"/>
      <c r="Q73" s="1066">
        <v>3778</v>
      </c>
      <c r="R73" s="1060"/>
      <c r="S73" s="1060"/>
      <c r="T73" s="1060"/>
      <c r="U73" s="1060"/>
      <c r="V73" s="1060">
        <v>3609</v>
      </c>
      <c r="W73" s="1060"/>
      <c r="X73" s="1060"/>
      <c r="Y73" s="1060"/>
      <c r="Z73" s="1060"/>
      <c r="AA73" s="1060">
        <v>170</v>
      </c>
      <c r="AB73" s="1060"/>
      <c r="AC73" s="1060"/>
      <c r="AD73" s="1060"/>
      <c r="AE73" s="1060"/>
      <c r="AF73" s="1060">
        <v>170</v>
      </c>
      <c r="AG73" s="1060"/>
      <c r="AH73" s="1060"/>
      <c r="AI73" s="1060"/>
      <c r="AJ73" s="1060"/>
      <c r="AK73" s="1060" t="s">
        <v>561</v>
      </c>
      <c r="AL73" s="1060"/>
      <c r="AM73" s="1060"/>
      <c r="AN73" s="1060"/>
      <c r="AO73" s="1060"/>
      <c r="AP73" s="1060" t="s">
        <v>573</v>
      </c>
      <c r="AQ73" s="1060"/>
      <c r="AR73" s="1060"/>
      <c r="AS73" s="1060"/>
      <c r="AT73" s="1060"/>
      <c r="AU73" s="1060" t="s">
        <v>561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576</v>
      </c>
      <c r="C74" s="1064"/>
      <c r="D74" s="1064"/>
      <c r="E74" s="1064"/>
      <c r="F74" s="1064"/>
      <c r="G74" s="1064"/>
      <c r="H74" s="1064"/>
      <c r="I74" s="1064"/>
      <c r="J74" s="1064"/>
      <c r="K74" s="1064"/>
      <c r="L74" s="1064"/>
      <c r="M74" s="1064"/>
      <c r="N74" s="1064"/>
      <c r="O74" s="1064"/>
      <c r="P74" s="1065"/>
      <c r="Q74" s="1066">
        <v>459</v>
      </c>
      <c r="R74" s="1060"/>
      <c r="S74" s="1060"/>
      <c r="T74" s="1060"/>
      <c r="U74" s="1060"/>
      <c r="V74" s="1060">
        <v>387</v>
      </c>
      <c r="W74" s="1060"/>
      <c r="X74" s="1060"/>
      <c r="Y74" s="1060"/>
      <c r="Z74" s="1060"/>
      <c r="AA74" s="1060">
        <v>71</v>
      </c>
      <c r="AB74" s="1060"/>
      <c r="AC74" s="1060"/>
      <c r="AD74" s="1060"/>
      <c r="AE74" s="1060"/>
      <c r="AF74" s="1060">
        <v>71</v>
      </c>
      <c r="AG74" s="1060"/>
      <c r="AH74" s="1060"/>
      <c r="AI74" s="1060"/>
      <c r="AJ74" s="1060"/>
      <c r="AK74" s="1060" t="s">
        <v>563</v>
      </c>
      <c r="AL74" s="1060"/>
      <c r="AM74" s="1060"/>
      <c r="AN74" s="1060"/>
      <c r="AO74" s="1060"/>
      <c r="AP74" s="1060" t="s">
        <v>561</v>
      </c>
      <c r="AQ74" s="1060"/>
      <c r="AR74" s="1060"/>
      <c r="AS74" s="1060"/>
      <c r="AT74" s="1060"/>
      <c r="AU74" s="1060" t="s">
        <v>563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577</v>
      </c>
      <c r="C75" s="1064"/>
      <c r="D75" s="1064"/>
      <c r="E75" s="1064"/>
      <c r="F75" s="1064"/>
      <c r="G75" s="1064"/>
      <c r="H75" s="1064"/>
      <c r="I75" s="1064"/>
      <c r="J75" s="1064"/>
      <c r="K75" s="1064"/>
      <c r="L75" s="1064"/>
      <c r="M75" s="1064"/>
      <c r="N75" s="1064"/>
      <c r="O75" s="1064"/>
      <c r="P75" s="1065"/>
      <c r="Q75" s="1067">
        <v>30</v>
      </c>
      <c r="R75" s="1068"/>
      <c r="S75" s="1068"/>
      <c r="T75" s="1068"/>
      <c r="U75" s="1069"/>
      <c r="V75" s="1070">
        <v>29</v>
      </c>
      <c r="W75" s="1068"/>
      <c r="X75" s="1068"/>
      <c r="Y75" s="1068"/>
      <c r="Z75" s="1069"/>
      <c r="AA75" s="1070">
        <v>1</v>
      </c>
      <c r="AB75" s="1068"/>
      <c r="AC75" s="1068"/>
      <c r="AD75" s="1068"/>
      <c r="AE75" s="1069"/>
      <c r="AF75" s="1070">
        <v>1</v>
      </c>
      <c r="AG75" s="1068"/>
      <c r="AH75" s="1068"/>
      <c r="AI75" s="1068"/>
      <c r="AJ75" s="1069"/>
      <c r="AK75" s="1070" t="s">
        <v>561</v>
      </c>
      <c r="AL75" s="1068"/>
      <c r="AM75" s="1068"/>
      <c r="AN75" s="1068"/>
      <c r="AO75" s="1069"/>
      <c r="AP75" s="1070" t="s">
        <v>578</v>
      </c>
      <c r="AQ75" s="1068"/>
      <c r="AR75" s="1068"/>
      <c r="AS75" s="1068"/>
      <c r="AT75" s="1069"/>
      <c r="AU75" s="1070" t="s">
        <v>579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580</v>
      </c>
      <c r="C76" s="1064"/>
      <c r="D76" s="1064"/>
      <c r="E76" s="1064"/>
      <c r="F76" s="1064"/>
      <c r="G76" s="1064"/>
      <c r="H76" s="1064"/>
      <c r="I76" s="1064"/>
      <c r="J76" s="1064"/>
      <c r="K76" s="1064"/>
      <c r="L76" s="1064"/>
      <c r="M76" s="1064"/>
      <c r="N76" s="1064"/>
      <c r="O76" s="1064"/>
      <c r="P76" s="1065"/>
      <c r="Q76" s="1067">
        <v>17</v>
      </c>
      <c r="R76" s="1068"/>
      <c r="S76" s="1068"/>
      <c r="T76" s="1068"/>
      <c r="U76" s="1069"/>
      <c r="V76" s="1070">
        <v>16</v>
      </c>
      <c r="W76" s="1068"/>
      <c r="X76" s="1068"/>
      <c r="Y76" s="1068"/>
      <c r="Z76" s="1069"/>
      <c r="AA76" s="1070">
        <v>1</v>
      </c>
      <c r="AB76" s="1068"/>
      <c r="AC76" s="1068"/>
      <c r="AD76" s="1068"/>
      <c r="AE76" s="1069"/>
      <c r="AF76" s="1070">
        <v>1</v>
      </c>
      <c r="AG76" s="1068"/>
      <c r="AH76" s="1068"/>
      <c r="AI76" s="1068"/>
      <c r="AJ76" s="1069"/>
      <c r="AK76" s="1070" t="s">
        <v>561</v>
      </c>
      <c r="AL76" s="1068"/>
      <c r="AM76" s="1068"/>
      <c r="AN76" s="1068"/>
      <c r="AO76" s="1069"/>
      <c r="AP76" s="1070" t="s">
        <v>561</v>
      </c>
      <c r="AQ76" s="1068"/>
      <c r="AR76" s="1068"/>
      <c r="AS76" s="1068"/>
      <c r="AT76" s="1069"/>
      <c r="AU76" s="1070" t="s">
        <v>581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293</v>
      </c>
      <c r="AG88" s="1048"/>
      <c r="AH88" s="1048"/>
      <c r="AI88" s="1048"/>
      <c r="AJ88" s="1048"/>
      <c r="AK88" s="1052"/>
      <c r="AL88" s="1052"/>
      <c r="AM88" s="1052"/>
      <c r="AN88" s="1052"/>
      <c r="AO88" s="1052"/>
      <c r="AP88" s="1048">
        <v>561</v>
      </c>
      <c r="AQ88" s="1048"/>
      <c r="AR88" s="1048"/>
      <c r="AS88" s="1048"/>
      <c r="AT88" s="1048"/>
      <c r="AU88" s="1048">
        <v>178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18</v>
      </c>
      <c r="CS102" s="1040"/>
      <c r="CT102" s="1040"/>
      <c r="CU102" s="1040"/>
      <c r="CV102" s="1041"/>
      <c r="CW102" s="1039" t="s">
        <v>591</v>
      </c>
      <c r="CX102" s="1040"/>
      <c r="CY102" s="1040"/>
      <c r="CZ102" s="1040"/>
      <c r="DA102" s="1041"/>
      <c r="DB102" s="1039" t="s">
        <v>587</v>
      </c>
      <c r="DC102" s="1040"/>
      <c r="DD102" s="1040"/>
      <c r="DE102" s="1040"/>
      <c r="DF102" s="1041"/>
      <c r="DG102" s="1039" t="s">
        <v>591</v>
      </c>
      <c r="DH102" s="1040"/>
      <c r="DI102" s="1040"/>
      <c r="DJ102" s="1040"/>
      <c r="DK102" s="1041"/>
      <c r="DL102" s="1039" t="s">
        <v>587</v>
      </c>
      <c r="DM102" s="1040"/>
      <c r="DN102" s="1040"/>
      <c r="DO102" s="1040"/>
      <c r="DP102" s="1041"/>
      <c r="DQ102" s="1039" t="s">
        <v>587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306</v>
      </c>
      <c r="AG109" s="983"/>
      <c r="AH109" s="983"/>
      <c r="AI109" s="983"/>
      <c r="AJ109" s="984"/>
      <c r="AK109" s="985" t="s">
        <v>305</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306</v>
      </c>
      <c r="BW109" s="983"/>
      <c r="BX109" s="983"/>
      <c r="BY109" s="983"/>
      <c r="BZ109" s="984"/>
      <c r="CA109" s="985" t="s">
        <v>305</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306</v>
      </c>
      <c r="DM109" s="983"/>
      <c r="DN109" s="983"/>
      <c r="DO109" s="983"/>
      <c r="DP109" s="984"/>
      <c r="DQ109" s="985" t="s">
        <v>305</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1188727</v>
      </c>
      <c r="AB110" s="976"/>
      <c r="AC110" s="976"/>
      <c r="AD110" s="976"/>
      <c r="AE110" s="977"/>
      <c r="AF110" s="978">
        <v>1379974</v>
      </c>
      <c r="AG110" s="976"/>
      <c r="AH110" s="976"/>
      <c r="AI110" s="976"/>
      <c r="AJ110" s="977"/>
      <c r="AK110" s="978">
        <v>1454542</v>
      </c>
      <c r="AL110" s="976"/>
      <c r="AM110" s="976"/>
      <c r="AN110" s="976"/>
      <c r="AO110" s="977"/>
      <c r="AP110" s="979">
        <v>47.4</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11942031</v>
      </c>
      <c r="BR110" s="923"/>
      <c r="BS110" s="923"/>
      <c r="BT110" s="923"/>
      <c r="BU110" s="923"/>
      <c r="BV110" s="923">
        <v>12310281</v>
      </c>
      <c r="BW110" s="923"/>
      <c r="BX110" s="923"/>
      <c r="BY110" s="923"/>
      <c r="BZ110" s="923"/>
      <c r="CA110" s="923">
        <v>12127947</v>
      </c>
      <c r="CB110" s="923"/>
      <c r="CC110" s="923"/>
      <c r="CD110" s="923"/>
      <c r="CE110" s="923"/>
      <c r="CF110" s="947">
        <v>395.2</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389</v>
      </c>
      <c r="DM110" s="923"/>
      <c r="DN110" s="923"/>
      <c r="DO110" s="923"/>
      <c r="DP110" s="923"/>
      <c r="DQ110" s="923" t="s">
        <v>427</v>
      </c>
      <c r="DR110" s="923"/>
      <c r="DS110" s="923"/>
      <c r="DT110" s="923"/>
      <c r="DU110" s="923"/>
      <c r="DV110" s="924" t="s">
        <v>389</v>
      </c>
      <c r="DW110" s="924"/>
      <c r="DX110" s="924"/>
      <c r="DY110" s="924"/>
      <c r="DZ110" s="925"/>
    </row>
    <row r="111" spans="1:131" s="246" customFormat="1" ht="26.25" customHeight="1" x14ac:dyDescent="0.15">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389</v>
      </c>
      <c r="AB111" s="1004"/>
      <c r="AC111" s="1004"/>
      <c r="AD111" s="1004"/>
      <c r="AE111" s="1005"/>
      <c r="AF111" s="1006" t="s">
        <v>127</v>
      </c>
      <c r="AG111" s="1004"/>
      <c r="AH111" s="1004"/>
      <c r="AI111" s="1004"/>
      <c r="AJ111" s="1005"/>
      <c r="AK111" s="1006" t="s">
        <v>427</v>
      </c>
      <c r="AL111" s="1004"/>
      <c r="AM111" s="1004"/>
      <c r="AN111" s="1004"/>
      <c r="AO111" s="1005"/>
      <c r="AP111" s="1007" t="s">
        <v>427</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t="s">
        <v>427</v>
      </c>
      <c r="BR111" s="895"/>
      <c r="BS111" s="895"/>
      <c r="BT111" s="895"/>
      <c r="BU111" s="895"/>
      <c r="BV111" s="895" t="s">
        <v>389</v>
      </c>
      <c r="BW111" s="895"/>
      <c r="BX111" s="895"/>
      <c r="BY111" s="895"/>
      <c r="BZ111" s="895"/>
      <c r="CA111" s="895" t="s">
        <v>430</v>
      </c>
      <c r="CB111" s="895"/>
      <c r="CC111" s="895"/>
      <c r="CD111" s="895"/>
      <c r="CE111" s="895"/>
      <c r="CF111" s="956" t="s">
        <v>430</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427</v>
      </c>
      <c r="DM111" s="895"/>
      <c r="DN111" s="895"/>
      <c r="DO111" s="895"/>
      <c r="DP111" s="895"/>
      <c r="DQ111" s="895" t="s">
        <v>127</v>
      </c>
      <c r="DR111" s="895"/>
      <c r="DS111" s="895"/>
      <c r="DT111" s="895"/>
      <c r="DU111" s="895"/>
      <c r="DV111" s="872" t="s">
        <v>389</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430</v>
      </c>
      <c r="AB112" s="858"/>
      <c r="AC112" s="858"/>
      <c r="AD112" s="858"/>
      <c r="AE112" s="859"/>
      <c r="AF112" s="860" t="s">
        <v>389</v>
      </c>
      <c r="AG112" s="858"/>
      <c r="AH112" s="858"/>
      <c r="AI112" s="858"/>
      <c r="AJ112" s="859"/>
      <c r="AK112" s="860" t="s">
        <v>430</v>
      </c>
      <c r="AL112" s="858"/>
      <c r="AM112" s="858"/>
      <c r="AN112" s="858"/>
      <c r="AO112" s="859"/>
      <c r="AP112" s="905" t="s">
        <v>389</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781427</v>
      </c>
      <c r="BR112" s="895"/>
      <c r="BS112" s="895"/>
      <c r="BT112" s="895"/>
      <c r="BU112" s="895"/>
      <c r="BV112" s="895">
        <v>716016</v>
      </c>
      <c r="BW112" s="895"/>
      <c r="BX112" s="895"/>
      <c r="BY112" s="895"/>
      <c r="BZ112" s="895"/>
      <c r="CA112" s="895">
        <v>674542</v>
      </c>
      <c r="CB112" s="895"/>
      <c r="CC112" s="895"/>
      <c r="CD112" s="895"/>
      <c r="CE112" s="895"/>
      <c r="CF112" s="956">
        <v>22</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427</v>
      </c>
      <c r="DM112" s="895"/>
      <c r="DN112" s="895"/>
      <c r="DO112" s="895"/>
      <c r="DP112" s="895"/>
      <c r="DQ112" s="895" t="s">
        <v>389</v>
      </c>
      <c r="DR112" s="895"/>
      <c r="DS112" s="895"/>
      <c r="DT112" s="895"/>
      <c r="DU112" s="895"/>
      <c r="DV112" s="872" t="s">
        <v>430</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53566</v>
      </c>
      <c r="AB113" s="1004"/>
      <c r="AC113" s="1004"/>
      <c r="AD113" s="1004"/>
      <c r="AE113" s="1005"/>
      <c r="AF113" s="1006">
        <v>62921</v>
      </c>
      <c r="AG113" s="1004"/>
      <c r="AH113" s="1004"/>
      <c r="AI113" s="1004"/>
      <c r="AJ113" s="1005"/>
      <c r="AK113" s="1006">
        <v>60765</v>
      </c>
      <c r="AL113" s="1004"/>
      <c r="AM113" s="1004"/>
      <c r="AN113" s="1004"/>
      <c r="AO113" s="1005"/>
      <c r="AP113" s="1007">
        <v>2</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132424</v>
      </c>
      <c r="BR113" s="895"/>
      <c r="BS113" s="895"/>
      <c r="BT113" s="895"/>
      <c r="BU113" s="895"/>
      <c r="BV113" s="895">
        <v>196275</v>
      </c>
      <c r="BW113" s="895"/>
      <c r="BX113" s="895"/>
      <c r="BY113" s="895"/>
      <c r="BZ113" s="895"/>
      <c r="CA113" s="895">
        <v>199980</v>
      </c>
      <c r="CB113" s="895"/>
      <c r="CC113" s="895"/>
      <c r="CD113" s="895"/>
      <c r="CE113" s="895"/>
      <c r="CF113" s="956">
        <v>6.5</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127</v>
      </c>
      <c r="DM113" s="858"/>
      <c r="DN113" s="858"/>
      <c r="DO113" s="858"/>
      <c r="DP113" s="859"/>
      <c r="DQ113" s="860" t="s">
        <v>427</v>
      </c>
      <c r="DR113" s="858"/>
      <c r="DS113" s="858"/>
      <c r="DT113" s="858"/>
      <c r="DU113" s="859"/>
      <c r="DV113" s="905" t="s">
        <v>427</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34496</v>
      </c>
      <c r="AB114" s="858"/>
      <c r="AC114" s="858"/>
      <c r="AD114" s="858"/>
      <c r="AE114" s="859"/>
      <c r="AF114" s="860">
        <v>32484</v>
      </c>
      <c r="AG114" s="858"/>
      <c r="AH114" s="858"/>
      <c r="AI114" s="858"/>
      <c r="AJ114" s="859"/>
      <c r="AK114" s="860">
        <v>28502</v>
      </c>
      <c r="AL114" s="858"/>
      <c r="AM114" s="858"/>
      <c r="AN114" s="858"/>
      <c r="AO114" s="859"/>
      <c r="AP114" s="905">
        <v>0.9</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956022</v>
      </c>
      <c r="BR114" s="895"/>
      <c r="BS114" s="895"/>
      <c r="BT114" s="895"/>
      <c r="BU114" s="895"/>
      <c r="BV114" s="895">
        <v>825304</v>
      </c>
      <c r="BW114" s="895"/>
      <c r="BX114" s="895"/>
      <c r="BY114" s="895"/>
      <c r="BZ114" s="895"/>
      <c r="CA114" s="895">
        <v>775046</v>
      </c>
      <c r="CB114" s="895"/>
      <c r="CC114" s="895"/>
      <c r="CD114" s="895"/>
      <c r="CE114" s="895"/>
      <c r="CF114" s="956">
        <v>25.3</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427</v>
      </c>
      <c r="DH114" s="858"/>
      <c r="DI114" s="858"/>
      <c r="DJ114" s="858"/>
      <c r="DK114" s="859"/>
      <c r="DL114" s="860" t="s">
        <v>389</v>
      </c>
      <c r="DM114" s="858"/>
      <c r="DN114" s="858"/>
      <c r="DO114" s="858"/>
      <c r="DP114" s="859"/>
      <c r="DQ114" s="860" t="s">
        <v>427</v>
      </c>
      <c r="DR114" s="858"/>
      <c r="DS114" s="858"/>
      <c r="DT114" s="858"/>
      <c r="DU114" s="859"/>
      <c r="DV114" s="905" t="s">
        <v>389</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2140</v>
      </c>
      <c r="AB115" s="1004"/>
      <c r="AC115" s="1004"/>
      <c r="AD115" s="1004"/>
      <c r="AE115" s="1005"/>
      <c r="AF115" s="1006">
        <v>3060</v>
      </c>
      <c r="AG115" s="1004"/>
      <c r="AH115" s="1004"/>
      <c r="AI115" s="1004"/>
      <c r="AJ115" s="1005"/>
      <c r="AK115" s="1006">
        <v>10270</v>
      </c>
      <c r="AL115" s="1004"/>
      <c r="AM115" s="1004"/>
      <c r="AN115" s="1004"/>
      <c r="AO115" s="1005"/>
      <c r="AP115" s="1007">
        <v>0.3</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389</v>
      </c>
      <c r="BR115" s="895"/>
      <c r="BS115" s="895"/>
      <c r="BT115" s="895"/>
      <c r="BU115" s="895"/>
      <c r="BV115" s="895" t="s">
        <v>389</v>
      </c>
      <c r="BW115" s="895"/>
      <c r="BX115" s="895"/>
      <c r="BY115" s="895"/>
      <c r="BZ115" s="895"/>
      <c r="CA115" s="895" t="s">
        <v>430</v>
      </c>
      <c r="CB115" s="895"/>
      <c r="CC115" s="895"/>
      <c r="CD115" s="895"/>
      <c r="CE115" s="895"/>
      <c r="CF115" s="956" t="s">
        <v>430</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430</v>
      </c>
      <c r="DH115" s="858"/>
      <c r="DI115" s="858"/>
      <c r="DJ115" s="858"/>
      <c r="DK115" s="859"/>
      <c r="DL115" s="860" t="s">
        <v>430</v>
      </c>
      <c r="DM115" s="858"/>
      <c r="DN115" s="858"/>
      <c r="DO115" s="858"/>
      <c r="DP115" s="859"/>
      <c r="DQ115" s="860" t="s">
        <v>430</v>
      </c>
      <c r="DR115" s="858"/>
      <c r="DS115" s="858"/>
      <c r="DT115" s="858"/>
      <c r="DU115" s="859"/>
      <c r="DV115" s="905" t="s">
        <v>127</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795</v>
      </c>
      <c r="AB116" s="858"/>
      <c r="AC116" s="858"/>
      <c r="AD116" s="858"/>
      <c r="AE116" s="859"/>
      <c r="AF116" s="860">
        <v>1055</v>
      </c>
      <c r="AG116" s="858"/>
      <c r="AH116" s="858"/>
      <c r="AI116" s="858"/>
      <c r="AJ116" s="859"/>
      <c r="AK116" s="860">
        <v>912</v>
      </c>
      <c r="AL116" s="858"/>
      <c r="AM116" s="858"/>
      <c r="AN116" s="858"/>
      <c r="AO116" s="859"/>
      <c r="AP116" s="905">
        <v>0</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430</v>
      </c>
      <c r="BW116" s="895"/>
      <c r="BX116" s="895"/>
      <c r="BY116" s="895"/>
      <c r="BZ116" s="895"/>
      <c r="CA116" s="895" t="s">
        <v>430</v>
      </c>
      <c r="CB116" s="895"/>
      <c r="CC116" s="895"/>
      <c r="CD116" s="895"/>
      <c r="CE116" s="895"/>
      <c r="CF116" s="956" t="s">
        <v>127</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430</v>
      </c>
      <c r="DH116" s="858"/>
      <c r="DI116" s="858"/>
      <c r="DJ116" s="858"/>
      <c r="DK116" s="859"/>
      <c r="DL116" s="860" t="s">
        <v>430</v>
      </c>
      <c r="DM116" s="858"/>
      <c r="DN116" s="858"/>
      <c r="DO116" s="858"/>
      <c r="DP116" s="859"/>
      <c r="DQ116" s="860" t="s">
        <v>430</v>
      </c>
      <c r="DR116" s="858"/>
      <c r="DS116" s="858"/>
      <c r="DT116" s="858"/>
      <c r="DU116" s="859"/>
      <c r="DV116" s="905" t="s">
        <v>430</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1279724</v>
      </c>
      <c r="AB117" s="990"/>
      <c r="AC117" s="990"/>
      <c r="AD117" s="990"/>
      <c r="AE117" s="991"/>
      <c r="AF117" s="992">
        <v>1479494</v>
      </c>
      <c r="AG117" s="990"/>
      <c r="AH117" s="990"/>
      <c r="AI117" s="990"/>
      <c r="AJ117" s="991"/>
      <c r="AK117" s="992">
        <v>1554991</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430</v>
      </c>
      <c r="BR117" s="895"/>
      <c r="BS117" s="895"/>
      <c r="BT117" s="895"/>
      <c r="BU117" s="895"/>
      <c r="BV117" s="895" t="s">
        <v>430</v>
      </c>
      <c r="BW117" s="895"/>
      <c r="BX117" s="895"/>
      <c r="BY117" s="895"/>
      <c r="BZ117" s="895"/>
      <c r="CA117" s="895" t="s">
        <v>127</v>
      </c>
      <c r="CB117" s="895"/>
      <c r="CC117" s="895"/>
      <c r="CD117" s="895"/>
      <c r="CE117" s="895"/>
      <c r="CF117" s="956" t="s">
        <v>430</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389</v>
      </c>
      <c r="DH117" s="858"/>
      <c r="DI117" s="858"/>
      <c r="DJ117" s="858"/>
      <c r="DK117" s="859"/>
      <c r="DL117" s="860" t="s">
        <v>430</v>
      </c>
      <c r="DM117" s="858"/>
      <c r="DN117" s="858"/>
      <c r="DO117" s="858"/>
      <c r="DP117" s="859"/>
      <c r="DQ117" s="860" t="s">
        <v>389</v>
      </c>
      <c r="DR117" s="858"/>
      <c r="DS117" s="858"/>
      <c r="DT117" s="858"/>
      <c r="DU117" s="859"/>
      <c r="DV117" s="905" t="s">
        <v>430</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306</v>
      </c>
      <c r="AG118" s="983"/>
      <c r="AH118" s="983"/>
      <c r="AI118" s="983"/>
      <c r="AJ118" s="984"/>
      <c r="AK118" s="985" t="s">
        <v>305</v>
      </c>
      <c r="AL118" s="983"/>
      <c r="AM118" s="983"/>
      <c r="AN118" s="983"/>
      <c r="AO118" s="984"/>
      <c r="AP118" s="986" t="s">
        <v>421</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430</v>
      </c>
      <c r="BR118" s="926"/>
      <c r="BS118" s="926"/>
      <c r="BT118" s="926"/>
      <c r="BU118" s="926"/>
      <c r="BV118" s="926" t="s">
        <v>389</v>
      </c>
      <c r="BW118" s="926"/>
      <c r="BX118" s="926"/>
      <c r="BY118" s="926"/>
      <c r="BZ118" s="926"/>
      <c r="CA118" s="926" t="s">
        <v>389</v>
      </c>
      <c r="CB118" s="926"/>
      <c r="CC118" s="926"/>
      <c r="CD118" s="926"/>
      <c r="CE118" s="926"/>
      <c r="CF118" s="956" t="s">
        <v>430</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430</v>
      </c>
      <c r="DH118" s="858"/>
      <c r="DI118" s="858"/>
      <c r="DJ118" s="858"/>
      <c r="DK118" s="859"/>
      <c r="DL118" s="860" t="s">
        <v>389</v>
      </c>
      <c r="DM118" s="858"/>
      <c r="DN118" s="858"/>
      <c r="DO118" s="858"/>
      <c r="DP118" s="859"/>
      <c r="DQ118" s="860" t="s">
        <v>430</v>
      </c>
      <c r="DR118" s="858"/>
      <c r="DS118" s="858"/>
      <c r="DT118" s="858"/>
      <c r="DU118" s="859"/>
      <c r="DV118" s="905" t="s">
        <v>389</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430</v>
      </c>
      <c r="AB119" s="976"/>
      <c r="AC119" s="976"/>
      <c r="AD119" s="976"/>
      <c r="AE119" s="977"/>
      <c r="AF119" s="978" t="s">
        <v>430</v>
      </c>
      <c r="AG119" s="976"/>
      <c r="AH119" s="976"/>
      <c r="AI119" s="976"/>
      <c r="AJ119" s="977"/>
      <c r="AK119" s="978" t="s">
        <v>430</v>
      </c>
      <c r="AL119" s="976"/>
      <c r="AM119" s="976"/>
      <c r="AN119" s="976"/>
      <c r="AO119" s="977"/>
      <c r="AP119" s="979" t="s">
        <v>389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453</v>
      </c>
      <c r="BP119" s="959"/>
      <c r="BQ119" s="963">
        <v>13811904</v>
      </c>
      <c r="BR119" s="926"/>
      <c r="BS119" s="926"/>
      <c r="BT119" s="926"/>
      <c r="BU119" s="926"/>
      <c r="BV119" s="926">
        <v>14047876</v>
      </c>
      <c r="BW119" s="926"/>
      <c r="BX119" s="926"/>
      <c r="BY119" s="926"/>
      <c r="BZ119" s="926"/>
      <c r="CA119" s="926">
        <v>13777515</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389</v>
      </c>
      <c r="DH119" s="841"/>
      <c r="DI119" s="841"/>
      <c r="DJ119" s="841"/>
      <c r="DK119" s="842"/>
      <c r="DL119" s="843" t="s">
        <v>389</v>
      </c>
      <c r="DM119" s="841"/>
      <c r="DN119" s="841"/>
      <c r="DO119" s="841"/>
      <c r="DP119" s="842"/>
      <c r="DQ119" s="843" t="s">
        <v>389</v>
      </c>
      <c r="DR119" s="841"/>
      <c r="DS119" s="841"/>
      <c r="DT119" s="841"/>
      <c r="DU119" s="842"/>
      <c r="DV119" s="929" t="s">
        <v>430</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389</v>
      </c>
      <c r="AB120" s="858"/>
      <c r="AC120" s="858"/>
      <c r="AD120" s="858"/>
      <c r="AE120" s="859"/>
      <c r="AF120" s="860" t="s">
        <v>430</v>
      </c>
      <c r="AG120" s="858"/>
      <c r="AH120" s="858"/>
      <c r="AI120" s="858"/>
      <c r="AJ120" s="859"/>
      <c r="AK120" s="860" t="s">
        <v>430</v>
      </c>
      <c r="AL120" s="858"/>
      <c r="AM120" s="858"/>
      <c r="AN120" s="858"/>
      <c r="AO120" s="859"/>
      <c r="AP120" s="905" t="s">
        <v>430</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2259092</v>
      </c>
      <c r="BR120" s="923"/>
      <c r="BS120" s="923"/>
      <c r="BT120" s="923"/>
      <c r="BU120" s="923"/>
      <c r="BV120" s="923">
        <v>2190124</v>
      </c>
      <c r="BW120" s="923"/>
      <c r="BX120" s="923"/>
      <c r="BY120" s="923"/>
      <c r="BZ120" s="923"/>
      <c r="CA120" s="923">
        <v>2356707</v>
      </c>
      <c r="CB120" s="923"/>
      <c r="CC120" s="923"/>
      <c r="CD120" s="923"/>
      <c r="CE120" s="923"/>
      <c r="CF120" s="947">
        <v>76.8</v>
      </c>
      <c r="CG120" s="948"/>
      <c r="CH120" s="948"/>
      <c r="CI120" s="948"/>
      <c r="CJ120" s="948"/>
      <c r="CK120" s="949" t="s">
        <v>457</v>
      </c>
      <c r="CL120" s="933"/>
      <c r="CM120" s="933"/>
      <c r="CN120" s="933"/>
      <c r="CO120" s="934"/>
      <c r="CP120" s="953" t="s">
        <v>458</v>
      </c>
      <c r="CQ120" s="954"/>
      <c r="CR120" s="954"/>
      <c r="CS120" s="954"/>
      <c r="CT120" s="954"/>
      <c r="CU120" s="954"/>
      <c r="CV120" s="954"/>
      <c r="CW120" s="954"/>
      <c r="CX120" s="954"/>
      <c r="CY120" s="954"/>
      <c r="CZ120" s="954"/>
      <c r="DA120" s="954"/>
      <c r="DB120" s="954"/>
      <c r="DC120" s="954"/>
      <c r="DD120" s="954"/>
      <c r="DE120" s="954"/>
      <c r="DF120" s="955"/>
      <c r="DG120" s="942">
        <v>431977</v>
      </c>
      <c r="DH120" s="923"/>
      <c r="DI120" s="923"/>
      <c r="DJ120" s="923"/>
      <c r="DK120" s="923"/>
      <c r="DL120" s="923">
        <v>390860</v>
      </c>
      <c r="DM120" s="923"/>
      <c r="DN120" s="923"/>
      <c r="DO120" s="923"/>
      <c r="DP120" s="923"/>
      <c r="DQ120" s="923">
        <v>373787</v>
      </c>
      <c r="DR120" s="923"/>
      <c r="DS120" s="923"/>
      <c r="DT120" s="923"/>
      <c r="DU120" s="923"/>
      <c r="DV120" s="924">
        <v>12.2</v>
      </c>
      <c r="DW120" s="924"/>
      <c r="DX120" s="924"/>
      <c r="DY120" s="924"/>
      <c r="DZ120" s="925"/>
    </row>
    <row r="121" spans="1:130" s="246" customFormat="1" ht="26.25" customHeight="1" x14ac:dyDescent="0.15">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430</v>
      </c>
      <c r="AB121" s="858"/>
      <c r="AC121" s="858"/>
      <c r="AD121" s="858"/>
      <c r="AE121" s="859"/>
      <c r="AF121" s="860" t="s">
        <v>389</v>
      </c>
      <c r="AG121" s="858"/>
      <c r="AH121" s="858"/>
      <c r="AI121" s="858"/>
      <c r="AJ121" s="859"/>
      <c r="AK121" s="860" t="s">
        <v>430</v>
      </c>
      <c r="AL121" s="858"/>
      <c r="AM121" s="858"/>
      <c r="AN121" s="858"/>
      <c r="AO121" s="859"/>
      <c r="AP121" s="905" t="s">
        <v>430</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881487</v>
      </c>
      <c r="BR121" s="895"/>
      <c r="BS121" s="895"/>
      <c r="BT121" s="895"/>
      <c r="BU121" s="895"/>
      <c r="BV121" s="895">
        <v>1186225</v>
      </c>
      <c r="BW121" s="895"/>
      <c r="BX121" s="895"/>
      <c r="BY121" s="895"/>
      <c r="BZ121" s="895"/>
      <c r="CA121" s="895">
        <v>1630947</v>
      </c>
      <c r="CB121" s="895"/>
      <c r="CC121" s="895"/>
      <c r="CD121" s="895"/>
      <c r="CE121" s="895"/>
      <c r="CF121" s="956">
        <v>53.1</v>
      </c>
      <c r="CG121" s="957"/>
      <c r="CH121" s="957"/>
      <c r="CI121" s="957"/>
      <c r="CJ121" s="957"/>
      <c r="CK121" s="950"/>
      <c r="CL121" s="936"/>
      <c r="CM121" s="936"/>
      <c r="CN121" s="936"/>
      <c r="CO121" s="937"/>
      <c r="CP121" s="916" t="s">
        <v>461</v>
      </c>
      <c r="CQ121" s="917"/>
      <c r="CR121" s="917"/>
      <c r="CS121" s="917"/>
      <c r="CT121" s="917"/>
      <c r="CU121" s="917"/>
      <c r="CV121" s="917"/>
      <c r="CW121" s="917"/>
      <c r="CX121" s="917"/>
      <c r="CY121" s="917"/>
      <c r="CZ121" s="917"/>
      <c r="DA121" s="917"/>
      <c r="DB121" s="917"/>
      <c r="DC121" s="917"/>
      <c r="DD121" s="917"/>
      <c r="DE121" s="917"/>
      <c r="DF121" s="918"/>
      <c r="DG121" s="894" t="s">
        <v>389</v>
      </c>
      <c r="DH121" s="895"/>
      <c r="DI121" s="895"/>
      <c r="DJ121" s="895"/>
      <c r="DK121" s="895"/>
      <c r="DL121" s="895" t="s">
        <v>430</v>
      </c>
      <c r="DM121" s="895"/>
      <c r="DN121" s="895"/>
      <c r="DO121" s="895"/>
      <c r="DP121" s="895"/>
      <c r="DQ121" s="895" t="s">
        <v>389</v>
      </c>
      <c r="DR121" s="895"/>
      <c r="DS121" s="895"/>
      <c r="DT121" s="895"/>
      <c r="DU121" s="895"/>
      <c r="DV121" s="872" t="s">
        <v>389</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430</v>
      </c>
      <c r="AB122" s="858"/>
      <c r="AC122" s="858"/>
      <c r="AD122" s="858"/>
      <c r="AE122" s="859"/>
      <c r="AF122" s="860" t="s">
        <v>389</v>
      </c>
      <c r="AG122" s="858"/>
      <c r="AH122" s="858"/>
      <c r="AI122" s="858"/>
      <c r="AJ122" s="859"/>
      <c r="AK122" s="860" t="s">
        <v>430</v>
      </c>
      <c r="AL122" s="858"/>
      <c r="AM122" s="858"/>
      <c r="AN122" s="858"/>
      <c r="AO122" s="859"/>
      <c r="AP122" s="905" t="s">
        <v>389</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8233970</v>
      </c>
      <c r="BR122" s="926"/>
      <c r="BS122" s="926"/>
      <c r="BT122" s="926"/>
      <c r="BU122" s="926"/>
      <c r="BV122" s="926">
        <v>8128498</v>
      </c>
      <c r="BW122" s="926"/>
      <c r="BX122" s="926"/>
      <c r="BY122" s="926"/>
      <c r="BZ122" s="926"/>
      <c r="CA122" s="926">
        <v>8112073</v>
      </c>
      <c r="CB122" s="926"/>
      <c r="CC122" s="926"/>
      <c r="CD122" s="926"/>
      <c r="CE122" s="926"/>
      <c r="CF122" s="927">
        <v>264.3</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389</v>
      </c>
      <c r="AB123" s="858"/>
      <c r="AC123" s="858"/>
      <c r="AD123" s="858"/>
      <c r="AE123" s="859"/>
      <c r="AF123" s="860" t="s">
        <v>389</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463</v>
      </c>
      <c r="BP123" s="959"/>
      <c r="BQ123" s="913">
        <v>11374549</v>
      </c>
      <c r="BR123" s="914"/>
      <c r="BS123" s="914"/>
      <c r="BT123" s="914"/>
      <c r="BU123" s="914"/>
      <c r="BV123" s="914">
        <v>11504847</v>
      </c>
      <c r="BW123" s="914"/>
      <c r="BX123" s="914"/>
      <c r="BY123" s="914"/>
      <c r="BZ123" s="914"/>
      <c r="CA123" s="914">
        <v>12099727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81.5</v>
      </c>
      <c r="BR124" s="912"/>
      <c r="BS124" s="912"/>
      <c r="BT124" s="912"/>
      <c r="BU124" s="912"/>
      <c r="BV124" s="912">
        <v>82.7</v>
      </c>
      <c r="BW124" s="912"/>
      <c r="BX124" s="912"/>
      <c r="BY124" s="912"/>
      <c r="BZ124" s="912"/>
      <c r="CA124" s="912">
        <v>54.6</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389</v>
      </c>
      <c r="DH124" s="841"/>
      <c r="DI124" s="841"/>
      <c r="DJ124" s="841"/>
      <c r="DK124" s="842"/>
      <c r="DL124" s="843" t="s">
        <v>389</v>
      </c>
      <c r="DM124" s="841"/>
      <c r="DN124" s="841"/>
      <c r="DO124" s="841"/>
      <c r="DP124" s="842"/>
      <c r="DQ124" s="843" t="s">
        <v>389</v>
      </c>
      <c r="DR124" s="841"/>
      <c r="DS124" s="841"/>
      <c r="DT124" s="841"/>
      <c r="DU124" s="842"/>
      <c r="DV124" s="929" t="s">
        <v>127</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389</v>
      </c>
      <c r="AB125" s="858"/>
      <c r="AC125" s="858"/>
      <c r="AD125" s="858"/>
      <c r="AE125" s="859"/>
      <c r="AF125" s="860" t="s">
        <v>389</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389</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389</v>
      </c>
      <c r="AB126" s="858"/>
      <c r="AC126" s="858"/>
      <c r="AD126" s="858"/>
      <c r="AE126" s="859"/>
      <c r="AF126" s="860" t="s">
        <v>389</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389</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2140</v>
      </c>
      <c r="AB127" s="858"/>
      <c r="AC127" s="858"/>
      <c r="AD127" s="858"/>
      <c r="AE127" s="859"/>
      <c r="AF127" s="860">
        <v>3060</v>
      </c>
      <c r="AG127" s="858"/>
      <c r="AH127" s="858"/>
      <c r="AI127" s="858"/>
      <c r="AJ127" s="859"/>
      <c r="AK127" s="860">
        <v>10270</v>
      </c>
      <c r="AL127" s="858"/>
      <c r="AM127" s="858"/>
      <c r="AN127" s="858"/>
      <c r="AO127" s="859"/>
      <c r="AP127" s="905">
        <v>0.3</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389</v>
      </c>
      <c r="DH127" s="895"/>
      <c r="DI127" s="895"/>
      <c r="DJ127" s="895"/>
      <c r="DK127" s="895"/>
      <c r="DL127" s="895" t="s">
        <v>389</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70309</v>
      </c>
      <c r="AB128" s="879"/>
      <c r="AC128" s="879"/>
      <c r="AD128" s="879"/>
      <c r="AE128" s="880"/>
      <c r="AF128" s="881">
        <v>140804</v>
      </c>
      <c r="AG128" s="879"/>
      <c r="AH128" s="879"/>
      <c r="AI128" s="879"/>
      <c r="AJ128" s="880"/>
      <c r="AK128" s="881">
        <v>245918</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389</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3783369</v>
      </c>
      <c r="AB129" s="858"/>
      <c r="AC129" s="858"/>
      <c r="AD129" s="858"/>
      <c r="AE129" s="859"/>
      <c r="AF129" s="860">
        <v>3938996</v>
      </c>
      <c r="AG129" s="858"/>
      <c r="AH129" s="858"/>
      <c r="AI129" s="858"/>
      <c r="AJ129" s="859"/>
      <c r="AK129" s="860">
        <v>3989801</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793456</v>
      </c>
      <c r="AB130" s="858"/>
      <c r="AC130" s="858"/>
      <c r="AD130" s="858"/>
      <c r="AE130" s="859"/>
      <c r="AF130" s="860">
        <v>866925</v>
      </c>
      <c r="AG130" s="858"/>
      <c r="AH130" s="858"/>
      <c r="AI130" s="858"/>
      <c r="AJ130" s="859"/>
      <c r="AK130" s="860">
        <v>920826</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13.9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2989913</v>
      </c>
      <c r="AB131" s="841"/>
      <c r="AC131" s="841"/>
      <c r="AD131" s="841"/>
      <c r="AE131" s="842"/>
      <c r="AF131" s="843">
        <v>3072071</v>
      </c>
      <c r="AG131" s="841"/>
      <c r="AH131" s="841"/>
      <c r="AI131" s="841"/>
      <c r="AJ131" s="842"/>
      <c r="AK131" s="843">
        <v>3068975</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v>54.6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13.91207704</v>
      </c>
      <c r="AB132" s="821"/>
      <c r="AC132" s="821"/>
      <c r="AD132" s="821"/>
      <c r="AE132" s="822"/>
      <c r="AF132" s="823">
        <v>15.356578669999999</v>
      </c>
      <c r="AG132" s="821"/>
      <c r="AH132" s="821"/>
      <c r="AI132" s="821"/>
      <c r="AJ132" s="822"/>
      <c r="AK132" s="823">
        <v>12.65070585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9.8000000000000007</v>
      </c>
      <c r="AB133" s="800"/>
      <c r="AC133" s="800"/>
      <c r="AD133" s="800"/>
      <c r="AE133" s="801"/>
      <c r="AF133" s="799">
        <v>12.1</v>
      </c>
      <c r="AG133" s="800"/>
      <c r="AH133" s="800"/>
      <c r="AI133" s="800"/>
      <c r="AJ133" s="801"/>
      <c r="AK133" s="799">
        <v>13.9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t44lKBB/lbCFqEgfVWKXNpkzeYuRlLAV+7S0VmqN/iNfsvpSaPG9MVNPkT1srGOUOezxypmXVMyET2QQqsDaA==" saltValue="/8iiFpdgh8A6V1QT5Yp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AXmYL8jJAZYpFjlEMDHFRjIw5nnLUDCfImtXy0ssorJ/YXSmeRidzqKtovUdD7GQk8y31tikMKcPGXzIco1Kw==" saltValue="B5lHqWt0Gk5zeN9IFqQN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iDwoRoEpus24X5hPsFfIpvU0VxPp9TEIjI15ob7kvWy9V0qs03UWmCVF4YoIeBEe1XDNOUO7+1oDEq4UnvCw==" saltValue="F6ZlRQ1WhUJSnQnU5rMU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497</v>
      </c>
      <c r="AL9" s="1227"/>
      <c r="AM9" s="1227"/>
      <c r="AN9" s="1228"/>
      <c r="AO9" s="312">
        <v>739802</v>
      </c>
      <c r="AP9" s="312">
        <v>88261</v>
      </c>
      <c r="AQ9" s="313">
        <v>137457</v>
      </c>
      <c r="AR9" s="314">
        <v>-35.799999999999997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498</v>
      </c>
      <c r="AL10" s="1227"/>
      <c r="AM10" s="1227"/>
      <c r="AN10" s="1228"/>
      <c r="AO10" s="315">
        <v>500733</v>
      </c>
      <c r="AP10" s="315">
        <v>59739</v>
      </c>
      <c r="AQ10" s="316">
        <v>16552</v>
      </c>
      <c r="AR10" s="317">
        <v>260.89999999999998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499</v>
      </c>
      <c r="AL11" s="1227"/>
      <c r="AM11" s="1227"/>
      <c r="AN11" s="1228"/>
      <c r="AO11" s="315">
        <v>146994</v>
      </c>
      <c r="AP11" s="315">
        <v>17537</v>
      </c>
      <c r="AQ11" s="316">
        <v>23820</v>
      </c>
      <c r="AR11" s="317">
        <v>-26.4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500</v>
      </c>
      <c r="AL12" s="1227"/>
      <c r="AM12" s="1227"/>
      <c r="AN12" s="1228"/>
      <c r="AO12" s="315" t="s">
        <v>501</v>
      </c>
      <c r="AP12" s="315" t="s">
        <v>501</v>
      </c>
      <c r="AQ12" s="316">
        <v>3889</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502</v>
      </c>
      <c r="AL13" s="1227"/>
      <c r="AM13" s="1227"/>
      <c r="AN13" s="1228"/>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503</v>
      </c>
      <c r="AL14" s="1227"/>
      <c r="AM14" s="1227"/>
      <c r="AN14" s="1228"/>
      <c r="AO14" s="315" t="s">
        <v>501</v>
      </c>
      <c r="AP14" s="315" t="s">
        <v>501</v>
      </c>
      <c r="AQ14" s="316">
        <v>6581</v>
      </c>
      <c r="AR14" s="317" t="s">
        <v>501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504</v>
      </c>
      <c r="AL15" s="1227"/>
      <c r="AM15" s="1227"/>
      <c r="AN15" s="1228"/>
      <c r="AO15" s="315">
        <v>34892</v>
      </c>
      <c r="AP15" s="315">
        <v>4163</v>
      </c>
      <c r="AQ15" s="316">
        <v>3467</v>
      </c>
      <c r="AR15" s="317">
        <v>20.100000000000001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505</v>
      </c>
      <c r="AL16" s="1230"/>
      <c r="AM16" s="1230"/>
      <c r="AN16" s="1231"/>
      <c r="AO16" s="315">
        <v>-63425</v>
      </c>
      <c r="AP16" s="315">
        <v>-7567</v>
      </c>
      <c r="AQ16" s="316">
        <v>-13853</v>
      </c>
      <c r="AR16" s="317">
        <v>-45.4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1358996</v>
      </c>
      <c r="AP17" s="315">
        <v>162133</v>
      </c>
      <c r="AQ17" s="316">
        <v>177914</v>
      </c>
      <c r="AR17" s="317">
        <v>-8.9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510</v>
      </c>
      <c r="AL21" s="1224"/>
      <c r="AM21" s="1224"/>
      <c r="AN21" s="1225"/>
      <c r="AO21" s="327">
        <v>10.5</v>
      </c>
      <c r="AP21" s="328">
        <v>15.77</v>
      </c>
      <c r="AQ21" s="329">
        <v>-5.27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511</v>
      </c>
      <c r="AL22" s="1224"/>
      <c r="AM22" s="1224"/>
      <c r="AN22" s="1225"/>
      <c r="AO22" s="332">
        <v>98.5</v>
      </c>
      <c r="AP22" s="333">
        <v>96</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515</v>
      </c>
      <c r="AL32" s="1215"/>
      <c r="AM32" s="1215"/>
      <c r="AN32" s="1216"/>
      <c r="AO32" s="342">
        <v>1454542</v>
      </c>
      <c r="AP32" s="342">
        <v>173532</v>
      </c>
      <c r="AQ32" s="343">
        <v>107318</v>
      </c>
      <c r="AR32" s="344">
        <v>61.7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516</v>
      </c>
      <c r="AL33" s="1215"/>
      <c r="AM33" s="1215"/>
      <c r="AN33" s="1216"/>
      <c r="AO33" s="342" t="s">
        <v>501</v>
      </c>
      <c r="AP33" s="342" t="s">
        <v>501</v>
      </c>
      <c r="AQ33" s="343">
        <v>192</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517</v>
      </c>
      <c r="AL34" s="1215"/>
      <c r="AM34" s="1215"/>
      <c r="AN34" s="1216"/>
      <c r="AO34" s="342" t="s">
        <v>501</v>
      </c>
      <c r="AP34" s="342" t="s">
        <v>501</v>
      </c>
      <c r="AQ34" s="343">
        <v>281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518</v>
      </c>
      <c r="AL35" s="1215"/>
      <c r="AM35" s="1215"/>
      <c r="AN35" s="1216"/>
      <c r="AO35" s="342">
        <v>60765</v>
      </c>
      <c r="AP35" s="342">
        <v>7249</v>
      </c>
      <c r="AQ35" s="343">
        <v>22732</v>
      </c>
      <c r="AR35" s="344">
        <v>-68.099999999999994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519</v>
      </c>
      <c r="AL36" s="1215"/>
      <c r="AM36" s="1215"/>
      <c r="AN36" s="1216"/>
      <c r="AO36" s="342">
        <v>28502</v>
      </c>
      <c r="AP36" s="342">
        <v>3400</v>
      </c>
      <c r="AQ36" s="343">
        <v>3735</v>
      </c>
      <c r="AR36" s="344">
        <v>-9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520</v>
      </c>
      <c r="AL37" s="1215"/>
      <c r="AM37" s="1215"/>
      <c r="AN37" s="1216"/>
      <c r="AO37" s="342">
        <v>10270</v>
      </c>
      <c r="AP37" s="342">
        <v>1225</v>
      </c>
      <c r="AQ37" s="343">
        <v>1596</v>
      </c>
      <c r="AR37" s="344">
        <v>-23.2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521</v>
      </c>
      <c r="AL38" s="1218"/>
      <c r="AM38" s="1218"/>
      <c r="AN38" s="1219"/>
      <c r="AO38" s="345">
        <v>912</v>
      </c>
      <c r="AP38" s="345">
        <v>109</v>
      </c>
      <c r="AQ38" s="346">
        <v>19</v>
      </c>
      <c r="AR38" s="334">
        <v>473.7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522</v>
      </c>
      <c r="AL39" s="1218"/>
      <c r="AM39" s="1218"/>
      <c r="AN39" s="1219"/>
      <c r="AO39" s="342">
        <v>-245918</v>
      </c>
      <c r="AP39" s="342">
        <v>-29339</v>
      </c>
      <c r="AQ39" s="343">
        <v>-5126</v>
      </c>
      <c r="AR39" s="344">
        <v>472.4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523</v>
      </c>
      <c r="AL40" s="1215"/>
      <c r="AM40" s="1215"/>
      <c r="AN40" s="1216"/>
      <c r="AO40" s="342">
        <v>-920826</v>
      </c>
      <c r="AP40" s="342">
        <v>-109858</v>
      </c>
      <c r="AQ40" s="343">
        <v>-92432</v>
      </c>
      <c r="AR40" s="344">
        <v>18.899999999999999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388247</v>
      </c>
      <c r="AP41" s="342">
        <v>46319</v>
      </c>
      <c r="AQ41" s="343">
        <v>38314</v>
      </c>
      <c r="AR41" s="344">
        <v>20.9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492</v>
      </c>
      <c r="AN49" s="1209" t="s">
        <v>527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3306758</v>
      </c>
      <c r="AN51" s="364">
        <v>413655</v>
      </c>
      <c r="AO51" s="365">
        <v>-29.5</v>
      </c>
      <c r="AP51" s="366">
        <v>175675</v>
      </c>
      <c r="AQ51" s="367">
        <v>0.6</v>
      </c>
      <c r="AR51" s="368">
        <v>-30.1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1781371</v>
      </c>
      <c r="AN52" s="372">
        <v>222839</v>
      </c>
      <c r="AO52" s="373">
        <v>73.599999999999994</v>
      </c>
      <c r="AP52" s="374">
        <v>87698</v>
      </c>
      <c r="AQ52" s="375">
        <v>10</v>
      </c>
      <c r="AR52" s="376">
        <v>63.6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1764195</v>
      </c>
      <c r="AN53" s="364">
        <v>217667</v>
      </c>
      <c r="AO53" s="365">
        <v>-47.4</v>
      </c>
      <c r="AP53" s="366">
        <v>162193</v>
      </c>
      <c r="AQ53" s="367">
        <v>-7.7</v>
      </c>
      <c r="AR53" s="368">
        <v>-39.700000000000003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1095659</v>
      </c>
      <c r="AN54" s="372">
        <v>135183</v>
      </c>
      <c r="AO54" s="373">
        <v>-39.299999999999997</v>
      </c>
      <c r="AP54" s="374">
        <v>79985</v>
      </c>
      <c r="AQ54" s="375">
        <v>-8.8000000000000007</v>
      </c>
      <c r="AR54" s="376">
        <v>-30.5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1839079</v>
      </c>
      <c r="AN55" s="364">
        <v>224607</v>
      </c>
      <c r="AO55" s="365">
        <v>3.2</v>
      </c>
      <c r="AP55" s="366">
        <v>168868</v>
      </c>
      <c r="AQ55" s="367">
        <v>4.0999999999999996</v>
      </c>
      <c r="AR55" s="368">
        <v>-0.9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1297505</v>
      </c>
      <c r="AN56" s="372">
        <v>158464</v>
      </c>
      <c r="AO56" s="373">
        <v>17.2</v>
      </c>
      <c r="AP56" s="374">
        <v>79360</v>
      </c>
      <c r="AQ56" s="375">
        <v>-0.8</v>
      </c>
      <c r="AR56" s="376">
        <v>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2259753</v>
      </c>
      <c r="AN57" s="364">
        <v>271344</v>
      </c>
      <c r="AO57" s="365">
        <v>20.8</v>
      </c>
      <c r="AP57" s="366">
        <v>202870</v>
      </c>
      <c r="AQ57" s="367">
        <v>20.100000000000001</v>
      </c>
      <c r="AR57" s="368">
        <v>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528991</v>
      </c>
      <c r="AN58" s="372">
        <v>63520</v>
      </c>
      <c r="AO58" s="373">
        <v>-59.9</v>
      </c>
      <c r="AP58" s="374">
        <v>79735</v>
      </c>
      <c r="AQ58" s="375">
        <v>0.5</v>
      </c>
      <c r="AR58" s="376">
        <v>-60.4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1378710</v>
      </c>
      <c r="AN59" s="364">
        <v>164485</v>
      </c>
      <c r="AO59" s="365">
        <v>-39.4</v>
      </c>
      <c r="AP59" s="366">
        <v>167497</v>
      </c>
      <c r="AQ59" s="367">
        <v>-17.399999999999999</v>
      </c>
      <c r="AR59" s="368">
        <v>-22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730563</v>
      </c>
      <c r="AN60" s="372">
        <v>87159</v>
      </c>
      <c r="AO60" s="373">
        <v>37.200000000000003</v>
      </c>
      <c r="AP60" s="374">
        <v>82571</v>
      </c>
      <c r="AQ60" s="375">
        <v>3.6</v>
      </c>
      <c r="AR60" s="376">
        <v>33.6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2109699</v>
      </c>
      <c r="AN61" s="379">
        <v>258352</v>
      </c>
      <c r="AO61" s="380">
        <v>-18.5</v>
      </c>
      <c r="AP61" s="381">
        <v>175421</v>
      </c>
      <c r="AQ61" s="382">
        <v>-0.1</v>
      </c>
      <c r="AR61" s="368">
        <v>-18.399999999999999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1086818</v>
      </c>
      <c r="AN62" s="372">
        <v>133433</v>
      </c>
      <c r="AO62" s="373">
        <v>5.8</v>
      </c>
      <c r="AP62" s="374">
        <v>81870</v>
      </c>
      <c r="AQ62" s="375">
        <v>0.9</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k4FATQbW2+nQOimaVlb71VjB1qZahcGJAdLrtSu/RAxTFtj4bPzG/GvJksTpqeHSyt6VfMnBwdfpqUWN1PTlQ==" saltValue="rTtSoXF71qu661XzXsaP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JHr96rehjQAlJt9gf36657O7Wsf3V0f8xAvv8W8cpjuTKpYnAHl/nfkDee+1d2Yk1eE2AkUELmz5i9Ucxgu7A==" saltValue="WMyicONL3h+VCIVQdCqJ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QUu/pW62hJ3lvXtUjwzoQ3m1UgmIeL8U1ZftGDAZRATg75gCGdzP9VwKLdAKDVgBnKaTHIuSffR2cZI4jPauQ==" saltValue="1kF2+e8kHvxYU5DQs8ByR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7.88</v>
      </c>
      <c r="G47" s="12">
        <v>8.5299999999999994</v>
      </c>
      <c r="H47" s="12">
        <v>6.97</v>
      </c>
      <c r="I47" s="12">
        <v>8.09</v>
      </c>
      <c r="J47" s="13">
        <v>8.58</v>
      </c>
    </row>
    <row r="48" spans="2:10" ht="57.75" customHeight="1" x14ac:dyDescent="0.15">
      <c r="B48" s="14"/>
      <c r="C48" s="1234" t="s">
        <v>4</v>
      </c>
      <c r="D48" s="1234"/>
      <c r="E48" s="1235"/>
      <c r="F48" s="15">
        <v>3.42</v>
      </c>
      <c r="G48" s="16">
        <v>3.75</v>
      </c>
      <c r="H48" s="16">
        <v>4.51</v>
      </c>
      <c r="I48" s="16">
        <v>6.61</v>
      </c>
      <c r="J48" s="17">
        <v>4.7699999999999996</v>
      </c>
    </row>
    <row r="49" spans="2:10" ht="57.75" customHeight="1" thickBot="1" x14ac:dyDescent="0.2">
      <c r="B49" s="18"/>
      <c r="C49" s="1236" t="s">
        <v>5</v>
      </c>
      <c r="D49" s="1236"/>
      <c r="E49" s="1237"/>
      <c r="F49" s="19" t="s">
        <v>548</v>
      </c>
      <c r="G49" s="20">
        <v>1.78</v>
      </c>
      <c r="H49" s="20" t="s">
        <v>549</v>
      </c>
      <c r="I49" s="20">
        <v>3.67</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6SSyLAVW80Huk2l5bcxgnzTVZ+TAtq+XZsz2guUKl+9NRr0SXxycbyykaIwtFOmkt95ImdQblX9YoJWKvNUw==" saltValue="nODUV2TQfbFRoweaUQ4y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2020-03-03T05:16:50Z</cp:lastPrinted>
  <dcterms:created xsi:type="dcterms:W3CDTF">2020-02-10T02:02:26Z</dcterms:created>
  <dcterms:modified xsi:type="dcterms:W3CDTF">2020-09-29T23:58:28Z</dcterms:modified>
  <cp:category/>
</cp:coreProperties>
</file>