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ikaku\05.財政係\R03財政係\財政状況調\R030924令和元年度財政状況資料集の作成について（2回目）\通知\"/>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AM34" i="10"/>
  <c r="U34" i="10"/>
  <c r="C34" i="10"/>
  <c r="BE34"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<sst xmlns="http://schemas.openxmlformats.org/spreadsheetml/2006/main" count="1125" uniqueCount="612">
  <si>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</si>
  <si>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</si>
  <si>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</si>
  <si>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</si>
  <si>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</si>
  <si>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</si>
  <si>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</si>
  <si>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</si>
  <si>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</si>
  <si>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</si>
  <si>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</si>
  <si>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</si>
  <si>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</si>
  <si>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</si>
  <si>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</si>
  <si>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</si>
  <si>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</si>
  <si>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</si>
  <si>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</si>
  <si>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</si>
  <si>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</si>
  <si>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</si>
  <si>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</si>
  <si>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</si>
  <si>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</si>
  <si>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</si>
  <si>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</si>
  <si>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</si>
  <si>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</si>
  <si>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</si>
  <si>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</si>
  <si>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</si>
  <si>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</si>
  <si>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</si>
  <si>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</si>
  <si>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</si>
  <si>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</si>
  <si>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</si>
  <si>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</si>
  <si>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</si>
  <si>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</si>
  <si>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</si>
  <si>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</si>
  <si>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</si>
  <si>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</si>
  <si>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</si>
  <si>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</si>
  <si>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</si>
  <si>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</si>
  <si>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</si>
  <si>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</si>
  <si>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</si>
  <si>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</si>
  <si>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</si>
  <si>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</si>
  <si>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</si>
  <si>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</si>
  <si>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</si>
  <si>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</si>
  <si>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</si>
  <si>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</si>
  <si>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</si>
  <si>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</si>
  <si>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</si>
  <si>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</si>
  <si>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</si>
  <si>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</si>
  <si>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</si>
  <si>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</si>
  <si>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</si>
  <si>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</si>
  <si>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</si>
  <si>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</si>
  <si>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</si>
  <si>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</si>
  <si>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</si>
  <si>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</si>
  <si>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</si>
  <si>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</si>
  <si>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</si>
  <si>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</si>
  <si>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</si>
  <si>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</si>
  <si>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</si>
  <si>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</si>
  <si>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</si>
  <si>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</si>
  <si>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</si>
  <si>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</si>
  <si>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</si>
  <si>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</si>
  <si>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</si>
  <si>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</si>
  <si>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</si>
  <si>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</si>
  <si>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</si>
  <si>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</si>
  <si>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</si>
  <si>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</si>
  <si>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</si>
  <si>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</si>
  <si>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</si>
  <si>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</si>
  <si>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</si>
  <si>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</si>
  <si>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</si>
  <si>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</si>
  <si>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</si>
  <si>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</si>
  <si>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</si>
  <si>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</si>
  <si>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</si>
  <si>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</si>
  <si>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</si>
  <si>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</si>
  <si>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</si>
  <si>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</si>
  <si>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</si>
  <si>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</si>
  <si>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</si>
  <si>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</si>
  <si>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</si>
  <si>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</si>
  <si>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</si>
  <si>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</si>
  <si>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</si>
  <si>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</si>
  <si>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</si>
  <si>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</si>
  <si>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</si>
  <si>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</si>
  <si>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</si>
  <si>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</si>
  <si>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</si>
  <si>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</si>
  <si>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</si>
  <si>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</si>
  <si>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</si>
  <si>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</si>
  <si>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</si>
  <si>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</si>
  <si>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</si>
  <si>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</si>
  <si>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</si>
  <si>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</si>
  <si>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</si>
  <si>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</si>
  <si>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</si>
  <si>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</si>
  <si>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</si>
  <si>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</si>
  <si>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</si>
  <si>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</si>
  <si>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</si>
  <si>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</si>
  <si>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</si>
  <si>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</si>
  <si>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</si>
  <si>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</si>
  <si>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</si>
  <si>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</si>
  <si>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</si>
  <si>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</si>
  <si>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</si>
  <si>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</si>
  <si>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</si>
  <si>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</si>
  <si>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</si>
  <si>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</si>
  <si>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</si>
  <si>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</si>
  <si>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</si>
  <si>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</si>
  <si>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</si>
  <si>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</si>
  <si>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</si>
  <si>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</si>
  <si>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</si>
  <si>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</si>
  <si>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</si>
  <si>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</si>
  <si>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</si>
  <si>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</si>
  <si>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</si>
  <si>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</si>
  <si>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</si>
  <si>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</si>
  <si>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</si>
  <si>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</si>
  <si>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</si>
  <si>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</si>
  <si>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</si>
  <si>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</si>
  <si>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</si>
  <si>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</si>
  <si>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</si>
  <si>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</si>
  <si>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</si>
  <si>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</si>
  <si>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</si>
  <si>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</si>
  <si>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</si>
  <si>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</si>
  <si>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</si>
  <si>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</si>
  <si>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</si>
  <si>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</si>
  <si>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</si>
  <si>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</si>
  <si>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</si>
  <si>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</si>
  <si>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</si>
  <si>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</si>
  <si>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</si>
  <si>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</si>
  <si>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</si>
  <si>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北海道東川町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</si>
  <si>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</si>
  <si>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</si>
  <si>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</si>
  <si>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</si>
  <si>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</si>
  <si>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</si>
  <si>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</si>
  <si>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</si>
  <si>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</si>
  <si>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</si>
  <si>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</si>
  <si>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</si>
  <si>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</si>
  <si>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</si>
  <si>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</si>
  <si>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</si>
  <si>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</si>
  <si>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</si>
  <si>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</si>
  <si>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</si>
  <si>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</si>
  <si>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</si>
  <si>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</si>
  <si>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</si>
  <si>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</si>
  <si>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</si>
  <si>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</si>
  <si>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</si>
  <si>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</si>
  <si>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</si>
  <si>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</si>
  <si>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</si>
  <si>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</si>
  <si>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</si>
  <si>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</si>
  <si>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</si>
  <si>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</si>
  <si>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</si>
  <si>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</si>
  <si>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</si>
  <si>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</si>
  <si>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</si>
  <si>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</si>
  <si>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</si>
  <si>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</si>
  <si>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</si>
  <si>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</si>
  <si>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</si>
  <si>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</si>
  <si>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</si>
  <si>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</si>
  <si>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</si>
  <si>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</si>
  <si>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</si>
  <si>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</si>
  <si>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</si>
  <si>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</si>
  <si>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</si>
  <si>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</si>
  <si>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</si>
  <si>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</si>
  <si>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</si>
  <si>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</si>
  <si>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</si>
  <si>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</si>
  <si>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</si>
  <si>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</si>
  <si>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</si>
  <si>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</si>
  <si>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</si>
  <si>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</si>
  <si>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</si>
  <si>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</si>
  <si>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</si>
  <si>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</si>
  <si>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</si>
  <si>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</si>
  <si>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</si>
  <si>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</si>
  <si>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</si>
  <si>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</si>
  <si>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</si>
  <si>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</si>
  <si>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</si>
  <si>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</si>
  <si>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</si>
  <si>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</si>
  <si>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</si>
  <si>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</si>
  <si>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</si>
  <si>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</si>
  <si>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</si>
  <si>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</si>
  <si>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</si>
  <si>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</si>
  <si>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</si>
  <si>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</si>
  <si>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</si>
  <si>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</si>
  <si>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</si>
  <si>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</si>
  <si>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</si>
  <si>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</si>
  <si>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</si>
  <si>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</si>
  <si>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</si>
  <si>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</si>
  <si>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</si>
  <si>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</si>
  <si>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</si>
  <si>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</si>
  <si>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</si>
  <si>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</si>
  <si>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</si>
  <si>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</si>
  <si>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</si>
  <si>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</si>
  <si>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</si>
  <si>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</si>
  <si>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</si>
  <si>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</si>
  <si>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</si>
  <si>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</si>
  <si>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</si>
  <si>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</si>
  <si>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</si>
  <si>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</si>
  <si>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</si>
  <si>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</si>
  <si>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</si>
  <si>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</si>
  <si>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</si>
  <si>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</si>
  <si>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</si>
  <si>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</si>
  <si>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</si>
  <si>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</si>
  <si>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</si>
  <si>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</si>
  <si>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</si>
  <si>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</si>
  <si>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</si>
  <si>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</si>
  <si>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</si>
  <si>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</si>
  <si>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</si>
  <si>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</si>
  <si>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</si>
  <si>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</si>
  <si>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</si>
  <si>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</si>
  <si>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</si>
  <si>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</si>
  <si>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北海道東川町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</si>
  <si>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</si>
  <si>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</si>
  <si>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</si>
  <si>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</si>
  <si>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</si>
  <si>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</si>
  <si>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</si>
  <si>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</si>
  <si>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</si>
  <si>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</si>
  <si>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</si>
  <si>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</si>
  <si>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</si>
  <si>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</si>
  <si>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</si>
  <si>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</si>
  <si>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</si>
  <si>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</si>
  <si>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</si>
  <si>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</si>
  <si>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</si>
  <si>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</si>
  <si>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</si>
  <si>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</si>
  <si>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</si>
  <si>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</si>
  <si>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</si>
  <si>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</si>
  <si>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</si>
  <si>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</si>
  <si>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</si>
  <si>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</si>
  <si>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</si>
  <si>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</si>
  <si>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国民健康保険東川町立診療所特別会計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</si>
  <si>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</si>
  <si>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</si>
  <si>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</si>
  <si>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</si>
  <si>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</si>
  <si>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</si>
  <si>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</si>
  <si>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</si>
  <si>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</si>
  <si>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</si>
  <si>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</si>
  <si>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</si>
  <si>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</si>
  <si>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</si>
  <si>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</si>
  <si>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</si>
  <si>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</si>
  <si>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</si>
  <si>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</si>
  <si>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</si>
  <si>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</si>
  <si>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</si>
  <si>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</si>
  <si>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</si>
  <si>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</si>
  <si>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</si>
  <si>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</si>
  <si>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</si>
  <si>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</si>
  <si>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</si>
  <si>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</si>
  <si>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</si>
  <si>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</si>
  <si>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</si>
  <si>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</si>
  <si>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</si>
  <si>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</si>
  <si>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</si>
  <si>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</si>
  <si>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</si>
  <si>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</si>
  <si>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</si>
  <si>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</si>
  <si>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</si>
  <si>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</si>
  <si>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</si>
  <si>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</si>
  <si>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</si>
  <si>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</si>
  <si>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</si>
  <si>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</si>
  <si>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</si>
  <si>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</si>
  <si>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</si>
  <si>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</si>
  <si>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</si>
  <si>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</si>
  <si>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</si>
  <si>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</si>
  <si>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</si>
  <si>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</si>
  <si>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</si>
  <si>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</si>
  <si>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</si>
  <si>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</si>
  <si>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</si>
  <si>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</si>
  <si>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</si>
  <si>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東川町公共下水道事業特別会計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</si>
  <si>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</si>
  <si>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</si>
  <si>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</si>
  <si>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</si>
  <si>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</si>
  <si>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</si>
  <si>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</si>
  <si>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</si>
  <si>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</si>
  <si>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</si>
  <si>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</si>
  <si>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</si>
  <si>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</si>
  <si>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</si>
  <si>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</si>
  <si>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</si>
  <si>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</si>
  <si>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</si>
  <si>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</si>
  <si>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</si>
  <si>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</si>
  <si>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</si>
  <si>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</si>
  <si>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</si>
  <si>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</si>
  <si>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</si>
  <si>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</si>
  <si>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</si>
  <si>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</si>
  <si>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</si>
  <si>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</si>
  <si>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</si>
  <si>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</si>
  <si>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</si>
  <si>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</si>
  <si>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</si>
  <si>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</si>
  <si>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</si>
  <si>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</si>
  <si>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</si>
  <si>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</si>
  <si>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</si>
  <si>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</si>
  <si>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</si>
  <si>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</si>
  <si>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</si>
  <si>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</si>
  <si>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</si>
  <si>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</si>
  <si>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</si>
  <si>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</si>
  <si>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</si>
  <si>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</si>
  <si>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</si>
  <si>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</si>
  <si>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</si>
  <si>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</si>
  <si>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</si>
  <si>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</si>
  <si>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</si>
  <si>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</si>
  <si>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</si>
  <si>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</si>
  <si>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</si>
  <si>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</si>
  <si>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</si>
  <si>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</si>
  <si>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</si>
  <si>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</si>
  <si>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</si>
  <si>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</si>
  <si>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</si>
  <si>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</si>
  <si>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</si>
  <si>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</si>
  <si>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</si>
  <si>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</si>
  <si>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</si>
  <si>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</si>
  <si>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</si>
  <si>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</si>
  <si>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</si>
  <si>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</si>
  <si>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</si>
  <si>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</si>
  <si>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</si>
  <si>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</si>
  <si>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</si>
  <si>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0.50</t>
  </si>
  <si>
    <t>▲ 1.17</t>
  </si>
  <si>
    <t>一般会計</t>
  </si>
  <si>
    <t>国民健康保険東川町立診療所特別会計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</si>
  <si>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</si>
  <si>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</si>
  <si>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</si>
  <si>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</si>
  <si>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</si>
  <si>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</si>
  <si>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</si>
  <si>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</si>
  <si>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</si>
  <si>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</si>
  <si>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大雪清掃組合</t>
    <rPh sb="0" eb="2">
      <t>オオユキ</t>
    </rPh>
    <rPh sb="2" eb="4">
      <t>セイソウ</t>
    </rPh>
    <rPh sb="4" eb="6">
      <t>クミアイ</t>
    </rPh>
    <phoneticPr fontId="2"/>
  </si>
  <si>
    <t>大雪葬斎組合</t>
    <rPh sb="0" eb="2">
      <t>オオユキ</t>
    </rPh>
    <rPh sb="2" eb="3">
      <t>ソウ</t>
    </rPh>
    <rPh sb="3" eb="4">
      <t>サイ</t>
    </rPh>
    <rPh sb="4" eb="6">
      <t>クミアイ</t>
    </rPh>
    <phoneticPr fontId="2"/>
  </si>
  <si>
    <t>大雪消防組合</t>
    <rPh sb="0" eb="2">
      <t>オオユキ</t>
    </rPh>
    <rPh sb="2" eb="4">
      <t>ショウボウ</t>
    </rPh>
    <rPh sb="4" eb="6">
      <t>クミアイ</t>
    </rPh>
    <phoneticPr fontId="2"/>
  </si>
  <si>
    <t>大雪地区広域連合　一般会計</t>
    <rPh sb="0" eb="2">
      <t>オオユキ</t>
    </rPh>
    <rPh sb="2" eb="4">
      <t>チク</t>
    </rPh>
    <rPh sb="4" eb="6">
      <t>コウイキ</t>
    </rPh>
    <rPh sb="6" eb="8">
      <t>レンゴウ</t>
    </rPh>
    <rPh sb="9" eb="11">
      <t>イッパン</t>
    </rPh>
    <rPh sb="11" eb="13">
      <t>カイケイ</t>
    </rPh>
    <phoneticPr fontId="2"/>
  </si>
  <si>
    <t>大雪地区広域連合　介護保険特別会計</t>
    <rPh sb="0" eb="2">
      <t>オオユキ</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</si>
  <si>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オオユキ</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</si>
  <si>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オオユキ</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</si>
  <si>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</si>
  <si>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</si>
  <si>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東川振興公社</t>
    <rPh sb="0" eb="2">
      <t>ヒガシカワ</t>
    </rPh>
    <rPh sb="2" eb="4">
      <t>シンコウ</t>
    </rPh>
    <rPh sb="4" eb="6">
      <t>コウシャ</t>
    </rPh>
    <phoneticPr fontId="2"/>
  </si>
  <si>
    <t>東川農業振興公社</t>
    <rPh sb="0" eb="2">
      <t>ヒガシカワ</t>
    </rPh>
    <rPh sb="2" eb="4">
      <t>ノウギョウ</t>
    </rPh>
    <rPh sb="4" eb="6">
      <t>シンコウ</t>
    </rPh>
    <rPh sb="6" eb="8">
      <t>コウシャ</t>
    </rPh>
    <phoneticPr fontId="2"/>
  </si>
  <si>
    <t>HJK</t>
  </si>
  <si>
    <t>東川町土地開発公社</t>
    <rPh sb="0" eb="3">
      <t>ヒガシカワチョウ</t>
    </rPh>
    <rPh sb="3" eb="5">
      <t>トチ</t>
    </rPh>
    <rPh sb="5" eb="7">
      <t>カイハツ</t>
    </rPh>
    <rPh sb="7" eb="9">
      <t>コウシャ</t>
    </rPh>
    <phoneticPr fontId="2"/>
  </si>
  <si>
    <t>公共施設整備基金</t>
  </si>
  <si>
    <t>写真の町文化基金</t>
  </si>
  <si>
    <t>地域振興基金</t>
  </si>
  <si>
    <t>「写真の町」ひがしかわ株主基金</t>
    <rPh sb="1" eb="3">
      <t>シャシン</t>
    </rPh>
    <rPh sb="4" eb="5">
      <t>マチ</t>
    </rPh>
    <rPh sb="11" eb="13">
      <t>カブヌシ</t>
    </rPh>
    <rPh sb="13" eb="15">
      <t>キキン</t>
    </rPh>
    <phoneticPr fontId="2"/>
  </si>
  <si>
    <t>国営緊急農地再編整備事業基金</t>
    <phoneticPr fontId="2"/>
  </si>
  <si>
    <t xml:space="preserve"> </t>
    <phoneticPr fontId="5"/>
  </si>
  <si>
    <t>実質公債費比率</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</si>
  <si>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</si>
  <si>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</si>
  <si>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</si>
  <si>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</si>
  <si>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</si>
  <si>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類似団体と比較して、将来負担比率が高くなっているが、平成24年度から平成26年度にかけて実施した東川小学校建設関連事業等の大型公共事業に係る既発債が終了し、今後は減少していく予定</t>
    <rPh sb="0" eb="2">
      <t>ルイジ</t>
    </rPh>
    <rPh sb="2" eb="4">
      <t>ダンタイ</t>
    </rPh>
    <rPh sb="5" eb="7">
      <t>ヒカク</t>
    </rPh>
    <rPh sb="10" eb="12">
      <t>ショウライ</t>
    </rPh>
    <rPh sb="12" eb="14">
      <t>フタン</t>
    </rPh>
    <rPh sb="14" eb="16">
      <t>ヒリツ</t>
    </rPh>
    <rPh sb="17" eb="18">
      <t>タカ</t>
    </rPh>
    <rPh sb="26" eb="28">
      <t>ヘイセイ</t>
    </rPh>
    <rPh sb="30" eb="32">
      <t>ネンド</t>
    </rPh>
    <rPh sb="34" eb="36">
      <t>ヘイセイ</t>
    </rPh>
    <rPh sb="38" eb="40">
      <t>ネンド</t>
    </rPh>
    <rPh sb="44" eb="46">
      <t>ジッシ</t>
    </rPh>
    <rPh sb="48" eb="50">
      <t>ヒガシカワ</t>
    </rPh>
    <rPh sb="50" eb="53">
      <t>ショウガッコウ</t>
    </rPh>
    <rPh sb="53" eb="55">
      <t>ケンセツ</t>
    </rPh>
    <rPh sb="55" eb="57">
      <t>カンレン</t>
    </rPh>
    <rPh sb="57" eb="59">
      <t>ジギョウ</t>
    </rPh>
    <rPh sb="59" eb="60">
      <t>トウ</t>
    </rPh>
    <rPh sb="61" eb="63">
      <t>オオガタ</t>
    </rPh>
    <rPh sb="63" eb="65">
      <t>コウキョウ</t>
    </rPh>
    <rPh sb="65" eb="67">
      <t>ジギョウ</t>
    </rPh>
    <rPh sb="68" eb="69">
      <t>カカ</t>
    </rPh>
    <rPh sb="70" eb="73">
      <t>キハツサイ</t>
    </rPh>
    <rPh sb="74" eb="76">
      <t>シュウリョウ</t>
    </rPh>
    <rPh sb="78" eb="80">
      <t>コンゴ</t>
    </rPh>
    <rPh sb="81" eb="83">
      <t>ゲンショウ</t>
    </rPh>
    <rPh sb="87" eb="89">
      <t>ヨテイ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</si>
  <si>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</si>
  <si>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</si>
  <si>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</si>
  <si>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</si>
  <si>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</si>
  <si>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将来負担比率</t>
    <phoneticPr fontId="5"/>
  </si>
  <si>
    <t>令和３年1月1日現在において固定資産台帳整備中であるため、整備後分析を行う予定</t>
    <rPh sb="0" eb="1">
      <t>レイ</t>
    </rPh>
    <rPh sb="1" eb="2">
      <t>カズ</t>
    </rPh>
    <rPh sb="3" eb="4">
      <t>ネン</t>
    </rPh>
    <rPh sb="5" eb="6">
      <t>ガツ</t>
    </rPh>
    <rPh sb="6" eb="8">
      <t>ツイタチ</t>
    </rPh>
    <rPh sb="8" eb="10">
      <t>ゲンザイ</t>
    </rPh>
    <rPh sb="14" eb="16">
      <t>コテイ</t>
    </rPh>
    <rPh sb="16" eb="18">
      <t>シサン</t>
    </rPh>
    <rPh sb="18" eb="20">
      <t>ダイチョウ</t>
    </rPh>
    <rPh sb="20" eb="23">
      <t>セイビチュウ</t>
    </rPh>
    <rPh sb="29" eb="31">
      <t>セイビ</t>
    </rPh>
    <rPh sb="31" eb="32">
      <t>ゴ</t>
    </rPh>
    <rPh sb="32" eb="34">
      <t>ブンセキ</t>
    </rPh>
    <rPh sb="35" eb="36">
      <t>オコナ</t>
    </rPh>
    <rPh sb="37" eb="39">
      <t>ヨテイ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</si>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</sst>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0E8A-4E87-AB87-79D6FE76D0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217667</c:v>
                </c:pt>
                <c:pt idx="1">
                  <c:v>224607</c:v>
                </c:pt>
                <c:pt idx="2">
                  <c:v>271344</c:v>
                </c:pt>
                <c:pt idx="3">
                  <c:v>164485</c:v>
                </c:pt>
                <c:pt idx="4">
                  <c:v>153928</c:v>
                </c:pt>
              </c:numCache>
            </c:numRef>
          </c:val>
          <c:smooth val="0"/>
          <c:extLst>
            <c:ext xmlns:c16="http://schemas.microsoft.com/office/drawing/2014/chart" uri="{C3380CC4-5D6E-409C-BE32-E72D297353CC}">
              <c16:uniqueId val="{00000001-0E8A-4E87-AB87-79D6FE76D0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3.75</c:v>
                </c:pt>
                <c:pt idx="1">
                  <c:v>4.51</c:v>
                </c:pt>
                <c:pt idx="2">
                  <c:v>6.61</c:v>
                </c:pt>
                <c:pt idx="3">
                  <c:v>4.7699999999999996</c:v>
                </c:pt>
                <c:pt idx="4">
                  <c:v>4.01</c:v>
                </c:pt>
              </c:numCache>
            </c:numRef>
          </c:val>
          <c:extLst>
            <c:ext xmlns:c16="http://schemas.microsoft.com/office/drawing/2014/chart" uri="{C3380CC4-5D6E-409C-BE32-E72D297353CC}">
              <c16:uniqueId val="{00000000-68A5-4728-81A3-3EFB528C24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8.5299999999999994</c:v>
                </c:pt>
                <c:pt idx="1">
                  <c:v>6.97</c:v>
                </c:pt>
                <c:pt idx="2">
                  <c:v>8.09</c:v>
                </c:pt>
                <c:pt idx="3">
                  <c:v>8.58</c:v>
                </c:pt>
                <c:pt idx="4">
                  <c:v>9.98</c:v>
                </c:pt>
              </c:numCache>
            </c:numRef>
          </c:val>
          <c:extLst>
            <c:ext xmlns:c16="http://schemas.microsoft.com/office/drawing/2014/chart" uri="{C3380CC4-5D6E-409C-BE32-E72D297353CC}">
              <c16:uniqueId val="{00000001-68A5-4728-81A3-3EFB528C24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1.78</c:v>
                </c:pt>
                <c:pt idx="1">
                  <c:v>-0.5</c:v>
                </c:pt>
                <c:pt idx="2">
                  <c:v>3.67</c:v>
                </c:pt>
                <c:pt idx="3">
                  <c:v>-1.17</c:v>
                </c:pt>
                <c:pt idx="4">
                  <c:v>1.06</c:v>
                </c:pt>
              </c:numCache>
            </c:numRef>
          </c:val>
          <c:smooth val="0"/>
          <c:extLst>
            <c:ext xmlns:c16="http://schemas.microsoft.com/office/drawing/2014/chart" uri="{C3380CC4-5D6E-409C-BE32-E72D297353CC}">
              <c16:uniqueId val="{00000002-68A5-4728-81A3-3EFB528C24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49-4504-A917-7EAE48B7A0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49-4504-A917-7EAE48B7A0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49-4504-A917-7EAE48B7A03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549-4504-A917-7EAE48B7A03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549-4504-A917-7EAE48B7A03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549-4504-A917-7EAE48B7A032}"/>
            </c:ext>
          </c:extLst>
        </c:ser>
        <c:ser>
          <c:idx val="6"/>
          <c:order val="6"/>
          <c:tx>
            <c:strRef>
              <c:f>データシート!$A$33</c:f>
              <c:strCache>
                <c:ptCount val="1"/>
                <c:pt idx="0">
                  <c:v>#N/A</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E549-4504-A917-7EAE48B7A032}"/>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0.36</c:v>
                </c:pt>
                <c:pt idx="2">
                  <c:v>#N/A</c:v>
                </c:pt>
                <c:pt idx="3">
                  <c:v>0</c:v>
                </c:pt>
                <c:pt idx="4">
                  <c:v>#N/A</c:v>
                </c:pt>
                <c:pt idx="5">
                  <c:v>0.26</c:v>
                </c:pt>
                <c:pt idx="6">
                  <c:v>#N/A</c:v>
                </c:pt>
                <c:pt idx="7">
                  <c:v>0.36</c:v>
                </c:pt>
                <c:pt idx="8">
                  <c:v>#N/A</c:v>
                </c:pt>
                <c:pt idx="9">
                  <c:v>0.28999999999999998</c:v>
                </c:pt>
              </c:numCache>
            </c:numRef>
          </c:val>
          <c:extLst>
            <c:ext xmlns:c16="http://schemas.microsoft.com/office/drawing/2014/chart" uri="{C3380CC4-5D6E-409C-BE32-E72D297353CC}">
              <c16:uniqueId val="{00000007-E549-4504-A917-7EAE48B7A032}"/>
            </c:ext>
          </c:extLst>
        </c:ser>
        <c:ser>
          <c:idx val="8"/>
          <c:order val="8"/>
          <c:tx>
            <c:strRef>
              <c:f>データシート!$A$35</c:f>
              <c:strCache>
                <c:ptCount val="1"/>
                <c:pt idx="0">
                  <c:v>国民健康保険東川町立診療所特別会計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1.44</c:v>
                </c:pt>
                <c:pt idx="2">
                  <c:v>#N/A</c:v>
                </c:pt>
                <c:pt idx="3">
                  <c:v>0.75</c:v>
                </c:pt>
                <c:pt idx="4">
                  <c:v>#N/A</c:v>
                </c:pt>
                <c:pt idx="5">
                  <c:v>0.87</c:v>
                </c:pt>
                <c:pt idx="6">
                  <c:v>#N/A</c:v>
                </c:pt>
                <c:pt idx="7">
                  <c:v>1.03</c:v>
                </c:pt>
                <c:pt idx="8">
                  <c:v>#N/A</c:v>
                </c:pt>
                <c:pt idx="9">
                  <c:v>0.4</c:v>
                </c:pt>
              </c:numCache>
            </c:numRef>
          </c:val>
          <c:extLst>
            <c:ext xmlns:c16="http://schemas.microsoft.com/office/drawing/2014/chart" uri="{C3380CC4-5D6E-409C-BE32-E72D297353CC}">
              <c16:uniqueId val="{00000008-E549-4504-A917-7EAE48B7A0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3.74</c:v>
                </c:pt>
                <c:pt idx="2">
                  <c:v>#N/A</c:v>
                </c:pt>
                <c:pt idx="3">
                  <c:v>4.51</c:v>
                </c:pt>
                <c:pt idx="4">
                  <c:v>#N/A</c:v>
                </c:pt>
                <c:pt idx="5">
                  <c:v>6.61</c:v>
                </c:pt>
                <c:pt idx="6">
                  <c:v>#N/A</c:v>
                </c:pt>
                <c:pt idx="7">
                  <c:v>4.76</c:v>
                </c:pt>
                <c:pt idx="8">
                  <c:v>#N/A</c:v>
                </c:pt>
                <c:pt idx="9">
                  <c:v>4.01</c:v>
                </c:pt>
              </c:numCache>
            </c:numRef>
          </c:val>
          <c:extLst>
            <c:ext xmlns:c16="http://schemas.microsoft.com/office/drawing/2014/chart" uri="{C3380CC4-5D6E-409C-BE32-E72D297353CC}">
              <c16:uniqueId val="{00000009-E549-4504-A917-7EAE48B7A0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804</c:v>
                </c:pt>
                <c:pt idx="5">
                  <c:v>859</c:v>
                </c:pt>
                <c:pt idx="8">
                  <c:v>1008</c:v>
                </c:pt>
                <c:pt idx="11">
                  <c:v>1167</c:v>
                </c:pt>
                <c:pt idx="14">
                  <c:v>1382</c:v>
                </c:pt>
              </c:numCache>
            </c:numRef>
          </c:val>
          <c:extLst>
            <c:ext xmlns:c16="http://schemas.microsoft.com/office/drawing/2014/chart" uri="{C3380CC4-5D6E-409C-BE32-E72D297353CC}">
              <c16:uniqueId val="{00000000-BFC1-4019-82CF-1D677E0AB3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BFC1-4019-82CF-1D677E0AB3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3</c:v>
                </c:pt>
                <c:pt idx="9">
                  <c:v>10</c:v>
                </c:pt>
                <c:pt idx="12">
                  <c:v>11</c:v>
                </c:pt>
              </c:numCache>
            </c:numRef>
          </c:val>
          <c:extLst>
            <c:ext xmlns:c16="http://schemas.microsoft.com/office/drawing/2014/chart" uri="{C3380CC4-5D6E-409C-BE32-E72D297353CC}">
              <c16:uniqueId val="{00000002-BFC1-4019-82CF-1D677E0AB3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c:v>
                </c:pt>
                <c:pt idx="3">
                  <c:v>34</c:v>
                </c:pt>
                <c:pt idx="6">
                  <c:v>32</c:v>
                </c:pt>
                <c:pt idx="9">
                  <c:v>29</c:v>
                </c:pt>
                <c:pt idx="12">
                  <c:v>38</c:v>
                </c:pt>
              </c:numCache>
            </c:numRef>
          </c:val>
          <c:extLst>
            <c:ext xmlns:c16="http://schemas.microsoft.com/office/drawing/2014/chart" uri="{C3380CC4-5D6E-409C-BE32-E72D297353CC}">
              <c16:uniqueId val="{00000003-BFC1-4019-82CF-1D677E0AB3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c:v>
                </c:pt>
                <c:pt idx="3">
                  <c:v>30</c:v>
                </c:pt>
                <c:pt idx="6">
                  <c:v>63</c:v>
                </c:pt>
                <c:pt idx="9">
                  <c:v>61</c:v>
                </c:pt>
                <c:pt idx="12">
                  <c:v>56</c:v>
                </c:pt>
              </c:numCache>
            </c:numRef>
          </c:val>
          <c:extLst>
            <c:ext xmlns:c16="http://schemas.microsoft.com/office/drawing/2014/chart" uri="{C3380CC4-5D6E-409C-BE32-E72D297353CC}">
              <c16:uniqueId val="{00000004-BFC1-4019-82CF-1D677E0AB3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C1-4019-82CF-1D677E0AB3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C1-4019-82CF-1D677E0AB3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923</c:v>
                </c:pt>
                <c:pt idx="3">
                  <c:v>1213</c:v>
                </c:pt>
                <c:pt idx="6">
                  <c:v>1380</c:v>
                </c:pt>
                <c:pt idx="9">
                  <c:v>1455</c:v>
                </c:pt>
                <c:pt idx="12">
                  <c:v>1530</c:v>
                </c:pt>
              </c:numCache>
            </c:numRef>
          </c:val>
          <c:extLst>
            <c:ext xmlns:c16="http://schemas.microsoft.com/office/drawing/2014/chart" uri="{C3380CC4-5D6E-409C-BE32-E72D297353CC}">
              <c16:uniqueId val="{00000007-BFC1-4019-82CF-1D677E0AB3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218</c:v>
                </c:pt>
                <c:pt idx="2">
                  <c:v>#N/A</c:v>
                </c:pt>
                <c:pt idx="3">
                  <c:v>#N/A</c:v>
                </c:pt>
                <c:pt idx="4">
                  <c:v>421</c:v>
                </c:pt>
                <c:pt idx="5">
                  <c:v>#N/A</c:v>
                </c:pt>
                <c:pt idx="6">
                  <c:v>#N/A</c:v>
                </c:pt>
                <c:pt idx="7">
                  <c:v>471</c:v>
                </c:pt>
                <c:pt idx="8">
                  <c:v>#N/A</c:v>
                </c:pt>
                <c:pt idx="9">
                  <c:v>#N/A</c:v>
                </c:pt>
                <c:pt idx="10">
                  <c:v>389</c:v>
                </c:pt>
                <c:pt idx="11">
                  <c:v>#N/A</c:v>
                </c:pt>
                <c:pt idx="12">
                  <c:v>#N/A</c:v>
                </c:pt>
                <c:pt idx="13">
                  <c:v>254</c:v>
                </c:pt>
                <c:pt idx="14">
                  <c:v>#N/A</c:v>
                </c:pt>
              </c:numCache>
            </c:numRef>
          </c:val>
          <c:smooth val="0"/>
          <c:extLst>
            <c:ext xmlns:c16="http://schemas.microsoft.com/office/drawing/2014/chart" uri="{C3380CC4-5D6E-409C-BE32-E72D297353CC}">
              <c16:uniqueId val="{00000008-BFC1-4019-82CF-1D677E0AB3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9111</c:v>
                </c:pt>
                <c:pt idx="5">
                  <c:v>8234</c:v>
                </c:pt>
                <c:pt idx="8">
                  <c:v>8128</c:v>
                </c:pt>
                <c:pt idx="11">
                  <c:v>8112</c:v>
                </c:pt>
                <c:pt idx="14">
                  <c:v>7971</c:v>
                </c:pt>
              </c:numCache>
            </c:numRef>
          </c:val>
          <c:extLst>
            <c:ext xmlns:c16="http://schemas.microsoft.com/office/drawing/2014/chart" uri="{C3380CC4-5D6E-409C-BE32-E72D297353CC}">
              <c16:uniqueId val="{00000000-5A24-4FAC-8DE9-262FDE8DAF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793</c:v>
                </c:pt>
                <c:pt idx="5">
                  <c:v>881</c:v>
                </c:pt>
                <c:pt idx="8">
                  <c:v>1186</c:v>
                </c:pt>
                <c:pt idx="11">
                  <c:v>1631</c:v>
                </c:pt>
                <c:pt idx="14">
                  <c:v>2782</c:v>
                </c:pt>
              </c:numCache>
            </c:numRef>
          </c:val>
          <c:extLst>
            <c:ext xmlns:c16="http://schemas.microsoft.com/office/drawing/2014/chart" uri="{C3380CC4-5D6E-409C-BE32-E72D297353CC}">
              <c16:uniqueId val="{00000001-5A24-4FAC-8DE9-262FDE8DAF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2480</c:v>
                </c:pt>
                <c:pt idx="5">
                  <c:v>2259</c:v>
                </c:pt>
                <c:pt idx="8">
                  <c:v>2190</c:v>
                </c:pt>
                <c:pt idx="11">
                  <c:v>2357</c:v>
                </c:pt>
                <c:pt idx="14">
                  <c:v>1436</c:v>
                </c:pt>
              </c:numCache>
            </c:numRef>
          </c:val>
          <c:extLst>
            <c:ext xmlns:c16="http://schemas.microsoft.com/office/drawing/2014/chart" uri="{C3380CC4-5D6E-409C-BE32-E72D297353CC}">
              <c16:uniqueId val="{00000002-5A24-4FAC-8DE9-262FDE8DAF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24-4FAC-8DE9-262FDE8DAF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24-4FAC-8DE9-262FDE8DAF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24-4FAC-8DE9-262FDE8DAF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1006</c:v>
                </c:pt>
                <c:pt idx="3">
                  <c:v>956</c:v>
                </c:pt>
                <c:pt idx="6">
                  <c:v>825</c:v>
                </c:pt>
                <c:pt idx="9">
                  <c:v>775</c:v>
                </c:pt>
                <c:pt idx="12">
                  <c:v>796</c:v>
                </c:pt>
              </c:numCache>
            </c:numRef>
          </c:val>
          <c:extLst>
            <c:ext xmlns:c16="http://schemas.microsoft.com/office/drawing/2014/chart" uri="{C3380CC4-5D6E-409C-BE32-E72D297353CC}">
              <c16:uniqueId val="{00000006-5A24-4FAC-8DE9-262FDE8DAF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163</c:v>
                </c:pt>
                <c:pt idx="3">
                  <c:v>132</c:v>
                </c:pt>
                <c:pt idx="6">
                  <c:v>196</c:v>
                </c:pt>
                <c:pt idx="9">
                  <c:v>200</c:v>
                </c:pt>
                <c:pt idx="12">
                  <c:v>187</c:v>
                </c:pt>
              </c:numCache>
            </c:numRef>
          </c:val>
          <c:extLst>
            <c:ext xmlns:c16="http://schemas.microsoft.com/office/drawing/2014/chart" uri="{C3380CC4-5D6E-409C-BE32-E72D297353CC}">
              <c16:uniqueId val="{00000007-5A24-4FAC-8DE9-262FDE8DAF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841</c:v>
                </c:pt>
                <c:pt idx="3">
                  <c:v>781</c:v>
                </c:pt>
                <c:pt idx="6">
                  <c:v>716</c:v>
                </c:pt>
                <c:pt idx="9">
                  <c:v>675</c:v>
                </c:pt>
                <c:pt idx="12">
                  <c:v>631</c:v>
                </c:pt>
              </c:numCache>
            </c:numRef>
          </c:val>
          <c:extLst>
            <c:ext xmlns:c16="http://schemas.microsoft.com/office/drawing/2014/chart" uri="{C3380CC4-5D6E-409C-BE32-E72D297353CC}">
              <c16:uniqueId val="{00000008-5A24-4FAC-8DE9-262FDE8DAF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A24-4FAC-8DE9-262FDE8DAF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11523</c:v>
                </c:pt>
                <c:pt idx="3">
                  <c:v>11942</c:v>
                </c:pt>
                <c:pt idx="6">
                  <c:v>12310</c:v>
                </c:pt>
                <c:pt idx="9">
                  <c:v>12128</c:v>
                </c:pt>
                <c:pt idx="12">
                  <c:v>11645</c:v>
                </c:pt>
              </c:numCache>
            </c:numRef>
          </c:val>
          <c:extLst>
            <c:ext xmlns:c16="http://schemas.microsoft.com/office/drawing/2014/chart" uri="{C3380CC4-5D6E-409C-BE32-E72D297353CC}">
              <c16:uniqueId val="{0000000A-5A24-4FAC-8DE9-262FDE8DAF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1148</c:v>
                </c:pt>
                <c:pt idx="2">
                  <c:v>#N/A</c:v>
                </c:pt>
                <c:pt idx="3">
                  <c:v>#N/A</c:v>
                </c:pt>
                <c:pt idx="4">
                  <c:v>2437</c:v>
                </c:pt>
                <c:pt idx="5">
                  <c:v>#N/A</c:v>
                </c:pt>
                <c:pt idx="6">
                  <c:v>#N/A</c:v>
                </c:pt>
                <c:pt idx="7">
                  <c:v>2543</c:v>
                </c:pt>
                <c:pt idx="8">
                  <c:v>#N/A</c:v>
                </c:pt>
                <c:pt idx="9">
                  <c:v>#N/A</c:v>
                </c:pt>
                <c:pt idx="10">
                  <c:v>1678</c:v>
                </c:pt>
                <c:pt idx="11">
                  <c:v>#N/A</c:v>
                </c:pt>
                <c:pt idx="12">
                  <c:v>#N/A</c:v>
                </c:pt>
                <c:pt idx="13">
                  <c:v>1070</c:v>
                </c:pt>
                <c:pt idx="14">
                  <c:v>#N/A</c:v>
                </c:pt>
              </c:numCache>
            </c:numRef>
          </c:val>
          <c:smooth val="0"/>
          <c:extLst>
            <c:ext xmlns:c16="http://schemas.microsoft.com/office/drawing/2014/chart" uri="{C3380CC4-5D6E-409C-BE32-E72D297353CC}">
              <c16:uniqueId val="{0000000B-5A24-4FAC-8DE9-262FDE8DAF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319</c:v>
                </c:pt>
                <c:pt idx="1">
                  <c:v>342</c:v>
                </c:pt>
                <c:pt idx="2">
                  <c:v>411</c:v>
                </c:pt>
              </c:numCache>
            </c:numRef>
          </c:val>
          <c:extLst>
            <c:ext xmlns:c16="http://schemas.microsoft.com/office/drawing/2014/chart" uri="{C3380CC4-5D6E-409C-BE32-E72D297353CC}">
              <c16:uniqueId val="{00000000-72A7-4161-9D39-87CA96F4D6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1256</c:v>
                </c:pt>
                <c:pt idx="1">
                  <c:v>1294</c:v>
                </c:pt>
                <c:pt idx="2">
                  <c:v>1275</c:v>
                </c:pt>
              </c:numCache>
            </c:numRef>
          </c:val>
          <c:extLst>
            <c:ext xmlns:c16="http://schemas.microsoft.com/office/drawing/2014/chart" uri="{C3380CC4-5D6E-409C-BE32-E72D297353CC}">
              <c16:uniqueId val="{00000001-72A7-4161-9D39-87CA96F4D6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501</c:v>
                </c:pt>
                <c:pt idx="1">
                  <c:v>596</c:v>
                </c:pt>
                <c:pt idx="2">
                  <c:v>748</c:v>
                </c:pt>
              </c:numCache>
            </c:numRef>
          </c:val>
          <c:extLst>
            <c:ext xmlns:c16="http://schemas.microsoft.com/office/drawing/2014/chart" uri="{C3380CC4-5D6E-409C-BE32-E72D297353CC}">
              <c16:uniqueId val="{00000002-72A7-4161-9D39-87CA96F4D6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{68CF5859-4B83-4168-8106-9F65103DFF94}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1B5-4F39-8574-5CDD0D733F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{BC45AC8B-FCCF-4412-A24E-665E8FB11E1A}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B5-4F39-8574-5CDD0D733F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{035EC439-B6BA-4395-81FB-D889567491F2}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B5-4F39-8574-5CDD0D733F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{DF830219-64C9-4DC8-9B24-321861FA75A8}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B5-4F39-8574-5CDD0D733F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{2A90BB40-5CEB-4AA2-B76F-DEA329C65F80}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B5-4F39-8574-5CDD0D733FC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{AE7F0B29-BA3C-4649-8D6C-818674425669}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1B5-4F39-8574-5CDD0D733FC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{633FC64C-AB0E-4E57-BA76-B15FA5DA9A1A}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1B5-4F39-8574-5CDD0D733FC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{29B35103-1CF7-42EB-A8FE-3DEB9CA7EC96}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1B5-4F39-8574-5CDD0D733FC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{0426E2E2-E3B2-4FF9-AE2E-2C94941F2C45}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1B5-4F39-8574-5CDD0D733F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B5-4F39-8574-5CDD0D733F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{73CE1B86-F9D0-44FB-B1B3-D54E49C86CEC}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1B5-4F39-8574-5CDD0D733F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{67601C38-FCF5-41BC-85AD-54F027F2737D}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B5-4F39-8574-5CDD0D733F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{FD96BF4B-BD49-4E39-B988-AEF0EA7DB2DD}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B5-4F39-8574-5CDD0D733F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{9567CC60-8D48-45EC-8ADC-77A5B97681CC}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B5-4F39-8574-5CDD0D733F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{879383EC-26A9-41D5-9331-39A22B6E7219}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B5-4F39-8574-5CDD0D733FC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{B6C5DE17-A367-449B-BFF2-E190EB36652F}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1B5-4F39-8574-5CDD0D733FC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{635B89C4-3B5F-4B2C-8271-429394953BF4}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1B5-4F39-8574-5CDD0D733FC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{3D99D2E0-90B2-4156-9282-BD2965A7D00F}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1B5-4F39-8574-5CDD0D733FC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{FB70249E-7AE6-45BE-B1D1-821712E5B0F0}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1B5-4F39-8574-5CDD0D733F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F1B5-4F39-8574-5CDD0D733FC6}"/>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{B12663BF-B7CC-4E27-B79E-372E546D9C10}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63E-4A31-8860-A159B68FA3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{94400331-2988-4EE8-9F11-80CFAF8EC832}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3E-4A31-8860-A159B68FA3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{6927DEC1-7408-458B-9D23-83A8C3B2B466}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3E-4A31-8860-A159B68FA3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{A0214859-395B-4845-85D4-DB36A6975D85}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3E-4A31-8860-A159B68FA3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{7B91CAD4-2961-4FA7-8C74-E3279EA425C3}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3E-4A31-8860-A159B68FA37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{9F55D114-96F0-4D2E-A433-B18BF08BF0A6}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63E-4A31-8860-A159B68FA37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{887A3188-83BA-4DE9-B0AC-B72791751EA5}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63E-4A31-8860-A159B68FA37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{68AF4B6E-B27C-4087-AEDC-51B302446B3D}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63E-4A31-8860-A159B68FA37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{6C4DF425-9EB9-4FF1-88F7-78FD96E0C11B}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63E-4A31-8860-A159B68FA3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9.8000000000000007</c:v>
                </c:pt>
                <c:pt idx="16">
                  <c:v>12.1</c:v>
                </c:pt>
                <c:pt idx="24">
                  <c:v>13.9</c:v>
                </c:pt>
                <c:pt idx="32">
                  <c:v>12</c:v>
                </c:pt>
              </c:numCache>
            </c:numRef>
          </c:xVal>
          <c:yVal>
            <c:numRef>
              <c:f>公会計指標分析・財政指標組合せ分析表!$BP$73:$DC$73</c:f>
              <c:numCache>
                <c:formatCode>#,##0.0;"▲ "#,##0.0</c:formatCode>
                <c:ptCount val="40"/>
                <c:pt idx="0">
                  <c:v>38.700000000000003</c:v>
                </c:pt>
                <c:pt idx="8">
                  <c:v>81.5</c:v>
                </c:pt>
                <c:pt idx="16">
                  <c:v>82.7</c:v>
                </c:pt>
                <c:pt idx="24">
                  <c:v>54.6</c:v>
                </c:pt>
                <c:pt idx="32">
                  <c:v>34.1</c:v>
                </c:pt>
              </c:numCache>
            </c:numRef>
          </c:yVal>
          <c:smooth val="0"/>
          <c:extLst>
            <c:ext xmlns:c16="http://schemas.microsoft.com/office/drawing/2014/chart" uri="{C3380CC4-5D6E-409C-BE32-E72D297353CC}">
              <c16:uniqueId val="{00000009-163E-4A31-8860-A159B68FA3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4962107375550227E-2"/>
                  <c:y val="-0.10557967048585971"/>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{CD828B5E-65D5-4A0C-9D86-46A5FF0B982E}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63E-4A31-8860-A159B68FA3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{2BCC1162-9144-416D-8D0C-8FD58149E74B}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3E-4A31-8860-A159B68FA3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{8B0653AB-B1A3-4A42-9205-800652A15F97}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3E-4A31-8860-A159B68FA3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{FF07FC81-5D82-4826-9535-28050BB3D9C3}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3E-4A31-8860-A159B68FA3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{8D66F751-FC91-46D5-935B-60BA0BD46CEF}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3E-4A31-8860-A159B68FA378}"/>
                </c:ext>
              </c:extLst>
            </c:dLbl>
            <c:dLbl>
              <c:idx val="8"/>
              <c:layout>
                <c:manualLayout>
                  <c:x val="-3.8433875862671038E-2"/>
                  <c:y val="-9.877992228272074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{5B91F025-AE16-49AA-81D1-D8372ED9BC4A}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63E-4A31-8860-A159B68FA378}"/>
                </c:ext>
              </c:extLst>
            </c:dLbl>
            <c:dLbl>
              <c:idx val="16"/>
              <c:layout>
                <c:manualLayout>
                  <c:x val="-3.1697991619110633E-2"/>
                  <c:y val="3.3221294233109859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{AC09C2A6-85A6-4037-B587-485737CBF891}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63E-4A31-8860-A159B68FA378}"/>
                </c:ext>
              </c:extLst>
            </c:dLbl>
            <c:dLbl>
              <c:idx val="24"/>
              <c:layout>
                <c:manualLayout>
                  <c:x val="-3.1697991619110633E-2"/>
                  <c:y val="-7.294865357861836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{7D098DD0-F79B-491B-8A6F-45FDFCAB8DEC}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63E-4A31-8860-A159B68FA378}"/>
                </c:ext>
              </c:extLst>
            </c:dLbl>
            <c:dLbl>
              <c:idx val="32"/>
              <c:layout>
                <c:manualLayout>
                  <c:x val="-3.1570342725075584E-2"/>
                  <c:y val="-3.510720203410209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{5543DD28-DA5D-4736-8C5A-74D00088B620}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63E-4A31-8860-A159B68FA3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63E-4A31-8860-A159B68FA378}"/>
            </c:ext>
          </c:extLst>
        </c:ser>
        <c:dLbls>
          <c:showLegendKey val="0"/>
          <c:showVal val="1"/>
          <c:showCatName val="0"/>
          <c:showSerName val="0"/>
          <c:showPercent val="0"/>
          <c:showBubbleSize val="0"/>
        </c:dLbls>
        <c:axId val="84219776"/>
        <c:axId val="84234240"/>
      </c:scatterChart>
      <c:valAx>
        <c:axId val="84219776"/>
        <c:scaling>
          <c:orientation val="minMax"/>
          <c:max val="14.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辺地対策事業や緊急防災減災事業における投資的事業の実施により公債費比率ベースでは増加しているが、積極的に普通交付税補填率の高い起債を借入れるように努めているため、実質公債費比率ベースとしては上昇していない。しかしながら、長期的視野を持ち、プライマリーバランスに配慮しながら起債借入を行い、また償還金等について年次的に平準化するよ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充当可能額のバランスを保っているが、引き続き適正なバランスを保つように記載と基金支消を行うとともに実施事業の取捨選択を行う。また余剰金が発生した場合、積極的に減債基金への積立を行い、将来負担額の負担を抑えるよ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過年度に実施した大型建設事業の起債償還分の取り崩しを適正に実施し、併せて年度内の財源調整において積立を実施した。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併せて「写真の町」ひがしかわ株主基金におけるふるさと納税寄附額が増加したことにより、基金全体として増加している。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ヶ年で実施した新東川小学校整備関連事業に伴い、過去に積み立てを行った減債基金の取り崩しを予定しているため減少する見込み。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「写真の町」ひがしかわ株主基金　ひがしかわ株主制度寄附による事業実施に備えた積み立て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公共施設整備等の大型事業実施に備えた積み立て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写真の町文化基金　写真の町における文化振興事業実施に備えた積み立て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国営緊急農地再編整備事業基金　国営緊急農地再編整備事業に備えた積み立て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東川町地域振興事業実施に備えた積み立て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「写真の町」ひがしかわ株主基金　ふるさと納税寄附額の増加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財政調整基金、減債基金と併せて基金に頼らない財源確保に努める。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各年度における財源調整による増加。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年度間の財源調整のための基金であるが、極力財政調整基金に頼らない財源確保に努める。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過年度に実施した大型建設事業の起債償還分の取り崩しを適正に実施し、併せて年度内の財源調整において積立を実施した。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ヶ年で実施した新東川小学校整備関連事業に伴い、過去に積み立てを行った減債基金の取り崩しを予定しているため減少する見込み。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
7,989
247.30
9,287,269
9,108,032
165,245
4,116,564
11,645,093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月</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日現在において固定資産台帳整備中であるため、整備後分析を行う予定</a:t>
          </a:r>
          <a:endParaRPr lang="ja-JP" altLang="ja-JP">
            <a:effectLst/>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類似団体と比較して、年数が長くなっているが、充当可能基金が増加していく見込みのため、今後は減少していく予定</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9" name="テキスト ボックス 68"/>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7" name="テキスト ボックス 76"/>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80" name="直線コネクタ 79"/>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81" name="債務償還比率最小値テキスト"/>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82" name="直線コネクタ 81"/>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3"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4" name="直線コネクタ 83"/>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85" name="債務償還比率平均値テキスト"/>
        <xdr:cNvSpPr txBox="1"/>
      </xdr:nvSpPr>
      <xdr:spPr>
        <a:xfrm>
          <a:off x="14846300" y="491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86" name="フローチャート: 判断 85"/>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87" name="フローチャート: 判断 86"/>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88" name="フローチャート: 判断 87"/>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89" name="フローチャート: 判断 88"/>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90" name="フローチャート: 判断 89"/>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146984</xdr:rowOff>
    </xdr:from>
    <xdr:to>
      <xdr:col>76</xdr:col>
      <xdr:colOff>73025</xdr:colOff>
      <xdr:row>30</xdr:row>
      <xdr:rowOff>77134</xdr:rowOff>
    </xdr:to>
    <xdr:sp macro="" textlink="">
      <xdr:nvSpPr>
        <xdr:cNvPr id="96" name="楕円 95"/>
        <xdr:cNvSpPr/>
      </xdr:nvSpPr>
      <xdr:spPr>
        <a:xfrm>
          <a:off x="14744700" y="51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125411</xdr:rowOff>
    </xdr:from>
    <xdr:ext cx="469744" cy="259045"/>
    <xdr:sp macro="" textlink="">
      <xdr:nvSpPr>
        <xdr:cNvPr id="97" name="債務償還比率該当値テキスト"/>
        <xdr:cNvSpPr txBox="1"/>
      </xdr:nvSpPr>
      <xdr:spPr>
        <a:xfrm>
          <a:off x="14846300" y="509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163485</xdr:rowOff>
    </xdr:from>
    <xdr:to>
      <xdr:col>72</xdr:col>
      <xdr:colOff>123825</xdr:colOff>
      <xdr:row>30</xdr:row>
      <xdr:rowOff>93635</xdr:rowOff>
    </xdr:to>
    <xdr:sp macro="" textlink="">
      <xdr:nvSpPr>
        <xdr:cNvPr id="98" name="楕円 97"/>
        <xdr:cNvSpPr/>
      </xdr:nvSpPr>
      <xdr:spPr>
        <a:xfrm>
          <a:off x="14033500" y="51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26334</xdr:rowOff>
    </xdr:from>
    <xdr:to>
      <xdr:col>76</xdr:col>
      <xdr:colOff>22225</xdr:colOff>
      <xdr:row>30</xdr:row>
      <xdr:rowOff>42835</xdr:rowOff>
    </xdr:to>
    <xdr:cxnSp macro="">
      <xdr:nvCxnSpPr>
        <xdr:cNvPr id="99" name="直線コネクタ 98"/>
        <xdr:cNvCxnSpPr/>
      </xdr:nvCxnSpPr>
      <xdr:spPr>
        <a:xfrm flipV="1">
          <a:off x="14084300" y="5169834"/>
          <a:ext cx="7112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101528</xdr:rowOff>
    </xdr:from>
    <xdr:to>
      <xdr:col>68</xdr:col>
      <xdr:colOff>123825</xdr:colOff>
      <xdr:row>31</xdr:row>
      <xdr:rowOff>31678</xdr:rowOff>
    </xdr:to>
    <xdr:sp macro="" textlink="">
      <xdr:nvSpPr>
        <xdr:cNvPr id="100" name="楕円 99"/>
        <xdr:cNvSpPr/>
      </xdr:nvSpPr>
      <xdr:spPr>
        <a:xfrm>
          <a:off x="13271500" y="52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42835</xdr:rowOff>
    </xdr:from>
    <xdr:to>
      <xdr:col>72</xdr:col>
      <xdr:colOff>73025</xdr:colOff>
      <xdr:row>30</xdr:row>
      <xdr:rowOff>152328</xdr:rowOff>
    </xdr:to>
    <xdr:cxnSp macro="">
      <xdr:nvCxnSpPr>
        <xdr:cNvPr id="101" name="直線コネクタ 100"/>
        <xdr:cNvCxnSpPr/>
      </xdr:nvCxnSpPr>
      <xdr:spPr>
        <a:xfrm flipV="1">
          <a:off x="13322300" y="5186335"/>
          <a:ext cx="762000" cy="10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30780</xdr:rowOff>
    </xdr:from>
    <xdr:to>
      <xdr:col>64</xdr:col>
      <xdr:colOff>123825</xdr:colOff>
      <xdr:row>31</xdr:row>
      <xdr:rowOff>132380</xdr:rowOff>
    </xdr:to>
    <xdr:sp macro="" textlink="">
      <xdr:nvSpPr>
        <xdr:cNvPr id="102" name="楕円 101"/>
        <xdr:cNvSpPr/>
      </xdr:nvSpPr>
      <xdr:spPr>
        <a:xfrm>
          <a:off x="12509500" y="53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152328</xdr:rowOff>
    </xdr:from>
    <xdr:to>
      <xdr:col>68</xdr:col>
      <xdr:colOff>73025</xdr:colOff>
      <xdr:row>31</xdr:row>
      <xdr:rowOff>81580</xdr:rowOff>
    </xdr:to>
    <xdr:cxnSp macro="">
      <xdr:nvCxnSpPr>
        <xdr:cNvPr id="103" name="直線コネクタ 102"/>
        <xdr:cNvCxnSpPr/>
      </xdr:nvCxnSpPr>
      <xdr:spPr>
        <a:xfrm flipV="1">
          <a:off x="12560300" y="5295828"/>
          <a:ext cx="762000" cy="10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87222</xdr:rowOff>
    </xdr:from>
    <xdr:to>
      <xdr:col>60</xdr:col>
      <xdr:colOff>123825</xdr:colOff>
      <xdr:row>32</xdr:row>
      <xdr:rowOff>17372</xdr:rowOff>
    </xdr:to>
    <xdr:sp macro="" textlink="">
      <xdr:nvSpPr>
        <xdr:cNvPr id="104" name="楕円 103"/>
        <xdr:cNvSpPr/>
      </xdr:nvSpPr>
      <xdr:spPr>
        <a:xfrm>
          <a:off x="11747500" y="54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81580</xdr:rowOff>
    </xdr:from>
    <xdr:to>
      <xdr:col>64</xdr:col>
      <xdr:colOff>73025</xdr:colOff>
      <xdr:row>31</xdr:row>
      <xdr:rowOff>138022</xdr:rowOff>
    </xdr:to>
    <xdr:cxnSp macro="">
      <xdr:nvCxnSpPr>
        <xdr:cNvPr id="105" name="直線コネクタ 104"/>
        <xdr:cNvCxnSpPr/>
      </xdr:nvCxnSpPr>
      <xdr:spPr>
        <a:xfrm flipV="1">
          <a:off x="11798300" y="5396530"/>
          <a:ext cx="762000" cy="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06" name="n_1aveValue債務償還比率"/>
        <xdr:cNvSpPr txBox="1"/>
      </xdr:nvSpPr>
      <xdr:spPr>
        <a:xfrm>
          <a:off x="13836727" y="48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07" name="n_2aveValue債務償還比率"/>
        <xdr:cNvSpPr txBox="1"/>
      </xdr:nvSpPr>
      <xdr:spPr>
        <a:xfrm>
          <a:off x="13087427" y="48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08" name="n_3aveValue債務償還比率"/>
        <xdr:cNvSpPr txBox="1"/>
      </xdr:nvSpPr>
      <xdr:spPr>
        <a:xfrm>
          <a:off x="12325427" y="48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09" name="n_4aveValue債務償還比率"/>
        <xdr:cNvSpPr txBox="1"/>
      </xdr:nvSpPr>
      <xdr:spPr>
        <a:xfrm>
          <a:off x="11563427" y="478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84762</xdr:rowOff>
    </xdr:from>
    <xdr:ext cx="469744" cy="259045"/>
    <xdr:sp macro="" textlink="">
      <xdr:nvSpPr>
        <xdr:cNvPr id="110" name="n_1mainValue債務償還比率"/>
        <xdr:cNvSpPr txBox="1"/>
      </xdr:nvSpPr>
      <xdr:spPr>
        <a:xfrm>
          <a:off x="13836727" y="522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22805</xdr:rowOff>
    </xdr:from>
    <xdr:ext cx="469744" cy="259045"/>
    <xdr:sp macro="" textlink="">
      <xdr:nvSpPr>
        <xdr:cNvPr id="111" name="n_2mainValue債務償還比率"/>
        <xdr:cNvSpPr txBox="1"/>
      </xdr:nvSpPr>
      <xdr:spPr>
        <a:xfrm>
          <a:off x="13087427" y="533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123507</xdr:rowOff>
    </xdr:from>
    <xdr:ext cx="469744" cy="259045"/>
    <xdr:sp macro="" textlink="">
      <xdr:nvSpPr>
        <xdr:cNvPr id="112" name="n_3mainValue債務償還比率"/>
        <xdr:cNvSpPr txBox="1"/>
      </xdr:nvSpPr>
      <xdr:spPr>
        <a:xfrm>
          <a:off x="12325427" y="543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8499</xdr:rowOff>
    </xdr:from>
    <xdr:ext cx="469744" cy="259045"/>
    <xdr:sp macro="" textlink="">
      <xdr:nvSpPr>
        <xdr:cNvPr id="113" name="n_4mainValue債務償還比率"/>
        <xdr:cNvSpPr txBox="1"/>
      </xdr:nvSpPr>
      <xdr:spPr>
        <a:xfrm>
          <a:off x="11563427" y="54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
7,989
247.30
9,287,269
9,108,032
165,245
4,116,564
11,645,093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月</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日現在において固定資産台帳整備中であるため、整備後分析を行う予定</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
7,989
247.30
9,287,269
9,108,032
165,245
4,116,564
11,645,093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月</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日現在において固定資産台帳整備中であるため、整備後分析を行う予定</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
7,989
247.30
9,287,269
9,108,032
165,245
4,116,564
11,645,093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長引く景気低迷による個人・法人関係税の減収等から</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ため、退職者不補充等による職員数の削減による人件費の削減、一般財源のみの臨時的ソフト事業を峻別し、投資的経費を抑制する等、歳出の徹底的な見直しを実施するとともに、税収の徴収率向上にあわせ、積極的な外資（助成金・協賛金・ふるさと納税等）の獲得を目指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高利率の地方債の借換等により類似団体の平均以下となっているが、扶助費や福祉関係経費の増加が見込まれるので、引き続き行財政改革へ取り組みを行い、義務的経費の削減に努めて現在の水準を維持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62</xdr:row>
      <xdr:rowOff>29972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6817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78232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598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78232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453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90424</xdr:rowOff>
    </xdr:from>
    <xdr:to>
      <xdr:col>11</xdr:col>
      <xdr:colOff>31750</xdr:colOff>
      <xdr:row>62</xdr:row>
      <xdr:rowOff>15494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488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139209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ゴミ処理、消防業務、葬祭業務、介護保険業務や国民健康保険業務を一部事務組合や広域連合で行うことで経費の削減に努め一定の水準で推移しているが、今後は民間でも実施可能な部分については指定管理制度の導入を行い、コスト削減を図る。引き続き経費の抑制方策を検討し、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90024</xdr:rowOff>
    </xdr:from>
    <xdr:to>
      <xdr:col>23</xdr:col>
      <xdr:colOff>133350</xdr:colOff>
      <xdr:row>85</xdr:row>
      <xdr:rowOff>54959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91824"/>
          <a:ext cx="838200" cy="1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6840</xdr:rowOff>
    </xdr:from>
    <xdr:to>
      <xdr:col>19</xdr:col>
      <xdr:colOff>133350</xdr:colOff>
      <xdr:row>84</xdr:row>
      <xdr:rowOff>90024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08640"/>
          <a:ext cx="889000" cy="8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6840</xdr:rowOff>
    </xdr:from>
    <xdr:to>
      <xdr:col>15</xdr:col>
      <xdr:colOff>82550</xdr:colOff>
      <xdr:row>84</xdr:row>
      <xdr:rowOff>29240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408640"/>
          <a:ext cx="889000" cy="2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112402</xdr:rowOff>
    </xdr:from>
    <xdr:to>
      <xdr:col>11</xdr:col>
      <xdr:colOff>31750</xdr:colOff>
      <xdr:row>84</xdr:row>
      <xdr:rowOff>29240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42752"/>
          <a:ext cx="889000" cy="8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4159</xdr:rowOff>
    </xdr:from>
    <xdr:to>
      <xdr:col>23</xdr:col>
      <xdr:colOff>184150</xdr:colOff>
      <xdr:row>85</xdr:row>
      <xdr:rowOff>105759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147686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4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39224</xdr:rowOff>
    </xdr:from>
    <xdr:to>
      <xdr:col>19</xdr:col>
      <xdr:colOff>184150</xdr:colOff>
      <xdr:row>84</xdr:row>
      <xdr:rowOff>140824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125601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2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127490</xdr:rowOff>
    </xdr:from>
    <xdr:to>
      <xdr:col>15</xdr:col>
      <xdr:colOff>133350</xdr:colOff>
      <xdr:row>84</xdr:row>
      <xdr:rowOff>57640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42417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4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149890</xdr:rowOff>
    </xdr:from>
    <xdr:to>
      <xdr:col>11</xdr:col>
      <xdr:colOff>82550</xdr:colOff>
      <xdr:row>84</xdr:row>
      <xdr:rowOff>80040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8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64817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61602</xdr:rowOff>
    </xdr:from>
    <xdr:to>
      <xdr:col>7</xdr:col>
      <xdr:colOff>31750</xdr:colOff>
      <xdr:row>83</xdr:row>
      <xdr:rowOff>163202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9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147979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7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以前は類似団体平均を大幅に上回る状況であったが、平成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年度に実施した給与表見直しに伴い類似団体平均を若干上回る状況まで改善した。今後も退職者不補充等による職員数の削減を図り、給与費の抑制と縮減に努める。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26670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8651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99061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86516"/>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42757</xdr:rowOff>
    </xdr:from>
    <xdr:to>
      <xdr:col>72</xdr:col>
      <xdr:colOff>203200</xdr:colOff>
      <xdr:row>87</xdr:row>
      <xdr:rowOff>99061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589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165946</xdr:rowOff>
    </xdr:from>
    <xdr:to>
      <xdr:col>68</xdr:col>
      <xdr:colOff>152400</xdr:colOff>
      <xdr:row>87</xdr:row>
      <xdr:rowOff>42757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106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163407</xdr:rowOff>
    </xdr:from>
    <xdr:to>
      <xdr:col>68</xdr:col>
      <xdr:colOff>203200</xdr:colOff>
      <xdr:row>87</xdr:row>
      <xdr:rowOff>93557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78334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115146</xdr:rowOff>
    </xdr:from>
    <xdr:to>
      <xdr:col>64</xdr:col>
      <xdr:colOff>152400</xdr:colOff>
      <xdr:row>87</xdr:row>
      <xdr:rowOff>45296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30073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以前より退職者不補充による職員数の削減を図っているが、住民サービスを維持するため、必要な職員数を維持していく。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106363</xdr:rowOff>
    </xdr:from>
    <xdr:to>
      <xdr:col>81</xdr:col>
      <xdr:colOff>44450</xdr:colOff>
      <xdr:row>59</xdr:row>
      <xdr:rowOff>135319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2191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74390</xdr:rowOff>
    </xdr:from>
    <xdr:to>
      <xdr:col>77</xdr:col>
      <xdr:colOff>44450</xdr:colOff>
      <xdr:row>59</xdr:row>
      <xdr:rowOff>106363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89940"/>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74390</xdr:rowOff>
    </xdr:from>
    <xdr:to>
      <xdr:col>72</xdr:col>
      <xdr:colOff>203200</xdr:colOff>
      <xdr:row>59</xdr:row>
      <xdr:rowOff>99123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189940"/>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99123</xdr:rowOff>
    </xdr:from>
    <xdr:to>
      <xdr:col>68</xdr:col>
      <xdr:colOff>152400</xdr:colOff>
      <xdr:row>59</xdr:row>
      <xdr:rowOff>112999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14673"/>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84519</xdr:rowOff>
    </xdr:from>
    <xdr:to>
      <xdr:col>81</xdr:col>
      <xdr:colOff>95250</xdr:colOff>
      <xdr:row>60</xdr:row>
      <xdr:rowOff>14669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101046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4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55563</xdr:rowOff>
    </xdr:from>
    <xdr:to>
      <xdr:col>77</xdr:col>
      <xdr:colOff>95250</xdr:colOff>
      <xdr:row>59</xdr:row>
      <xdr:rowOff>157163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167340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3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23590</xdr:rowOff>
    </xdr:from>
    <xdr:to>
      <xdr:col>73</xdr:col>
      <xdr:colOff>44450</xdr:colOff>
      <xdr:row>59</xdr:row>
      <xdr:rowOff>125190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135367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48323</xdr:rowOff>
    </xdr:from>
    <xdr:to>
      <xdr:col>68</xdr:col>
      <xdr:colOff>203200</xdr:colOff>
      <xdr:row>59</xdr:row>
      <xdr:rowOff>149923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160100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62199</xdr:rowOff>
    </xdr:from>
    <xdr:to>
      <xdr:col>64</xdr:col>
      <xdr:colOff>152400</xdr:colOff>
      <xdr:row>59</xdr:row>
      <xdr:rowOff>163799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2526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4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で実施した新東川小学校整備とその関連事業や辺地地域への公共投資により、一時的に上昇したが、地方債の償還額等に充当可能な特定の歳入等を確保することにより減少に転じている。普通交付税補填対象の起債を選択し、計画的に積み立てた減債基金の支消により実質的な元利償還金の増加は抑え、今後も事業実施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42164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32282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43</xdr:row>
      <xdr:rowOff>42164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3276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126746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21664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15748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162814</xdr:rowOff>
    </xdr:from>
    <xdr:to>
      <xdr:col>77</xdr:col>
      <xdr:colOff>95250</xdr:colOff>
      <xdr:row>43</xdr:row>
      <xdr:rowOff>92964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77741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45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75946</xdr:rowOff>
    </xdr:from>
    <xdr:to>
      <xdr:col>73</xdr:col>
      <xdr:colOff>44450</xdr:colOff>
      <xdr:row>43</xdr:row>
      <xdr:rowOff>6096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162323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で実施した新東川小学校整備とその関連事業や辺地地域への公共投資により、一時的に上昇したが、地方債の償還額等に充当可能な特定の歳入等を確保することにより減少に転じている。普通交付税補填対象の起債を選択し、計画的に積み立てた減債基金の支消により実質的な元利償還金の増加は抑え、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133290</xdr:rowOff>
    </xdr:from>
    <xdr:to>
      <xdr:col>81</xdr:col>
      <xdr:colOff>44450</xdr:colOff>
      <xdr:row>17</xdr:row>
      <xdr:rowOff>25944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05040"/>
          <a:ext cx="8382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25944</xdr:rowOff>
    </xdr:from>
    <xdr:to>
      <xdr:col>77</xdr:col>
      <xdr:colOff>44450</xdr:colOff>
      <xdr:row>19</xdr:row>
      <xdr:rowOff>5927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940594"/>
          <a:ext cx="889000" cy="3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163588</xdr:rowOff>
    </xdr:from>
    <xdr:to>
      <xdr:col>72</xdr:col>
      <xdr:colOff>203200</xdr:colOff>
      <xdr:row>19</xdr:row>
      <xdr:rowOff>5927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32496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14696</xdr:rowOff>
    </xdr:from>
    <xdr:to>
      <xdr:col>68</xdr:col>
      <xdr:colOff>152400</xdr:colOff>
      <xdr:row>18</xdr:row>
      <xdr:rowOff>163588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757896"/>
          <a:ext cx="889000" cy="49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82490</xdr:rowOff>
    </xdr:from>
    <xdr:to>
      <xdr:col>81</xdr:col>
      <xdr:colOff>95250</xdr:colOff>
      <xdr:row>16</xdr:row>
      <xdr:rowOff>12640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54567</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146594</xdr:rowOff>
    </xdr:from>
    <xdr:to>
      <xdr:col>77</xdr:col>
      <xdr:colOff>95250</xdr:colOff>
      <xdr:row>17</xdr:row>
      <xdr:rowOff>76744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61521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7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126577</xdr:rowOff>
    </xdr:from>
    <xdr:to>
      <xdr:col>73</xdr:col>
      <xdr:colOff>44450</xdr:colOff>
      <xdr:row>19</xdr:row>
      <xdr:rowOff>56727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41504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2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112788</xdr:rowOff>
    </xdr:from>
    <xdr:to>
      <xdr:col>68</xdr:col>
      <xdr:colOff>203200</xdr:colOff>
      <xdr:row>19</xdr:row>
      <xdr:rowOff>42938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1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27715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28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135346</xdr:rowOff>
    </xdr:from>
    <xdr:to>
      <xdr:col>64</xdr:col>
      <xdr:colOff>152400</xdr:colOff>
      <xdr:row>16</xdr:row>
      <xdr:rowOff>65496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50273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9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
7,989
247.30
9,287,269
9,108,032
165,245
4,116,564
11,645,093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近年は団塊の世代の退職により類似団体を下回る水準となっているが、年代のバランスによるものであり、今後も人件費経費の抑制を検討していく。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40132</xdr:rowOff>
    </xdr:from>
    <xdr:to>
      <xdr:col>24</xdr:col>
      <xdr:colOff>25400</xdr:colOff>
      <xdr:row>34</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694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136144</xdr:rowOff>
    </xdr:from>
    <xdr:to>
      <xdr:col>19</xdr:col>
      <xdr:colOff>187325</xdr:colOff>
      <xdr:row>35</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xdr:rowOff>
    </xdr:from>
    <xdr:to>
      <xdr:col>15</xdr:col>
      <xdr:colOff>98425</xdr:colOff>
      <xdr:row>35</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24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160782</xdr:rowOff>
    </xdr:from>
    <xdr:to>
      <xdr:col>24</xdr:col>
      <xdr:colOff>76200</xdr:colOff>
      <xdr:row>34</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69359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85344</xdr:rowOff>
    </xdr:from>
    <xdr:to>
      <xdr:col>20</xdr:col>
      <xdr:colOff>38100</xdr:colOff>
      <xdr:row>35</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類似団体の平均程度の水準となっているが、臨時的ソフト事業が経常的事業とならないようビルド＆スクラップや指定管理の見直しを図り、経常的コストの削減に努めていく。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8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42418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38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57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61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類似団体の平均程度の水準となっているが、適正な審査に努め引き続き水準を維持するように努める。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170543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他会計の繰出金が減少傾向にあり類似団体平均を下回る状況であるが、維持管理事業の計画的な実施により水準の急変が無いように努める。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64135</xdr:rowOff>
    </xdr:from>
    <xdr:to>
      <xdr:col>82</xdr:col>
      <xdr:colOff>107950</xdr:colOff>
      <xdr:row>55</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938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104140</xdr:rowOff>
    </xdr:from>
    <xdr:to>
      <xdr:col>78</xdr:col>
      <xdr:colOff>69850</xdr:colOff>
      <xdr:row>55</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33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99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xdr:rowOff>
    </xdr:from>
    <xdr:to>
      <xdr:col>69</xdr:col>
      <xdr:colOff>92075</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xdr:rowOff>
    </xdr:from>
    <xdr:to>
      <xdr:col>82</xdr:col>
      <xdr:colOff>158750</xdr:colOff>
      <xdr:row>55</xdr:row>
      <xdr:rowOff>114935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29862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8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53340</xdr:rowOff>
    </xdr:from>
    <xdr:to>
      <xdr:col>74</xdr:col>
      <xdr:colOff>31750</xdr:colOff>
      <xdr:row>55</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5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近年は類似団体の平均程度の水準となっているが、今後も団体運営補助についての徹底的な見直しを行い、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経常的な補助費等のビルド＆スクラップ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事業費補助等の適正化に努めていく。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37</xdr:row>
      <xdr:rowOff>133858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4890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56134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266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38</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997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近年大型事業が集中し起債借入が増えたことにより、類似団体平均を平成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年度から上回っている。しかしながら普通交付税補填率が大きい起債を選択しており実質的な財源不足による財政の硬直化は起こらないと考えている。今後も償還額の平準化や起債の取捨に努める。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5080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148607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5080</xdr:rowOff>
    </xdr:from>
    <xdr:to>
      <xdr:col>24</xdr:col>
      <xdr:colOff>114300</xdr:colOff>
      <xdr:row>80</xdr:row>
      <xdr:rowOff>5080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72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35561</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58011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xdr:rowOff>
    </xdr:from>
    <xdr:to>
      <xdr:col>19</xdr:col>
      <xdr:colOff>187325</xdr:colOff>
      <xdr:row>80</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7172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80</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5991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144780</xdr:rowOff>
    </xdr:from>
    <xdr:to>
      <xdr:col>15</xdr:col>
      <xdr:colOff>149225</xdr:colOff>
      <xdr:row>77</xdr:row>
      <xdr:rowOff>74930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79</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5532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125730</xdr:rowOff>
    </xdr:from>
    <xdr:to>
      <xdr:col>11</xdr:col>
      <xdr:colOff>60325</xdr:colOff>
      <xdr:row>77</xdr:row>
      <xdr:rowOff>55880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58437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156211</xdr:rowOff>
    </xdr:from>
    <xdr:to>
      <xdr:col>24</xdr:col>
      <xdr:colOff>76200</xdr:colOff>
      <xdr:row>79</xdr:row>
      <xdr:rowOff>86361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128288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19050</xdr:rowOff>
    </xdr:from>
    <xdr:to>
      <xdr:col>20</xdr:col>
      <xdr:colOff>38100</xdr:colOff>
      <xdr:row>80</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105427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8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121920</xdr:rowOff>
    </xdr:from>
    <xdr:to>
      <xdr:col>15</xdr:col>
      <xdr:colOff>149225</xdr:colOff>
      <xdr:row>80</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36847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近年は類似団体の平均を下回っていることから、今後もそれぞれの経費の見直しを行い、削減に努める。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115570</xdr:rowOff>
    </xdr:from>
    <xdr:to>
      <xdr:col>82</xdr:col>
      <xdr:colOff>107950</xdr:colOff>
      <xdr:row>73</xdr:row>
      <xdr:rowOff>77470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45997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115570</xdr:rowOff>
    </xdr:from>
    <xdr:to>
      <xdr:col>78</xdr:col>
      <xdr:colOff>69850</xdr:colOff>
      <xdr:row>73</xdr:row>
      <xdr:rowOff>50800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4599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50800</xdr:rowOff>
    </xdr:from>
    <xdr:to>
      <xdr:col>73</xdr:col>
      <xdr:colOff>180975</xdr:colOff>
      <xdr:row>73</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566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119380</xdr:rowOff>
    </xdr:from>
    <xdr:to>
      <xdr:col>69</xdr:col>
      <xdr:colOff>92075</xdr:colOff>
      <xdr:row>74</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263523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26670</xdr:rowOff>
    </xdr:from>
    <xdr:to>
      <xdr:col>82</xdr:col>
      <xdr:colOff>158750</xdr:colOff>
      <xdr:row>73</xdr:row>
      <xdr:rowOff>128270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106697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64770</xdr:rowOff>
    </xdr:from>
    <xdr:to>
      <xdr:col>78</xdr:col>
      <xdr:colOff>120650</xdr:colOff>
      <xdr:row>72</xdr:row>
      <xdr:rowOff>166370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4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5097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17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0</xdr:rowOff>
    </xdr:from>
    <xdr:to>
      <xdr:col>74</xdr:col>
      <xdr:colOff>31750</xdr:colOff>
      <xdr:row>73</xdr:row>
      <xdr:rowOff>101600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68580</xdr:rowOff>
    </xdr:from>
    <xdr:to>
      <xdr:col>69</xdr:col>
      <xdr:colOff>142875</xdr:colOff>
      <xdr:row>73</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8907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64770</xdr:rowOff>
    </xdr:from>
    <xdr:to>
      <xdr:col>65</xdr:col>
      <xdr:colOff>53975</xdr:colOff>
      <xdr:row>74</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9953</xdr:rowOff>
    </xdr:from>
    <xdr:to>
      <xdr:col>29</xdr:col>
      <xdr:colOff>127000</xdr:colOff>
      <xdr:row>17</xdr:row>
      <xdr:rowOff>48135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72228"/>
          <a:ext cx="647700" cy="3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27229</xdr:rowOff>
    </xdr:from>
    <xdr:to>
      <xdr:col>26</xdr:col>
      <xdr:colOff>50800</xdr:colOff>
      <xdr:row>17</xdr:row>
      <xdr:rowOff>48135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2989504"/>
          <a:ext cx="698500" cy="20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27229</xdr:rowOff>
    </xdr:from>
    <xdr:to>
      <xdr:col>22</xdr:col>
      <xdr:colOff>114300</xdr:colOff>
      <xdr:row>17</xdr:row>
      <xdr:rowOff>78579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89504"/>
          <a:ext cx="698500" cy="51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78579</xdr:rowOff>
    </xdr:from>
    <xdr:to>
      <xdr:col>18</xdr:col>
      <xdr:colOff>177800</xdr:colOff>
      <xdr:row>17</xdr:row>
      <xdr:rowOff>102319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40854"/>
          <a:ext cx="698500" cy="2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130603</xdr:rowOff>
    </xdr:from>
    <xdr:to>
      <xdr:col>29</xdr:col>
      <xdr:colOff>177800</xdr:colOff>
      <xdr:row>17</xdr:row>
      <xdr:rowOff>60753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21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102680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9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168785</xdr:rowOff>
    </xdr:from>
    <xdr:to>
      <xdr:col>26</xdr:col>
      <xdr:colOff>101600</xdr:colOff>
      <xdr:row>17</xdr:row>
      <xdr:rowOff>98935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59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83712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45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147879</xdr:rowOff>
    </xdr:from>
    <xdr:to>
      <xdr:col>22</xdr:col>
      <xdr:colOff>165100</xdr:colOff>
      <xdr:row>17</xdr:row>
      <xdr:rowOff>78029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3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27779</xdr:rowOff>
    </xdr:from>
    <xdr:to>
      <xdr:col>19</xdr:col>
      <xdr:colOff>38100</xdr:colOff>
      <xdr:row>17</xdr:row>
      <xdr:rowOff>129379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90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114156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7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51519</xdr:rowOff>
    </xdr:from>
    <xdr:to>
      <xdr:col>15</xdr:col>
      <xdr:colOff>101600</xdr:colOff>
      <xdr:row>17</xdr:row>
      <xdr:rowOff>153119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1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137896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0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319799</xdr:rowOff>
    </xdr:from>
    <xdr:to>
      <xdr:col>29</xdr:col>
      <xdr:colOff>127000</xdr:colOff>
      <xdr:row>35</xdr:row>
      <xdr:rowOff>181229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587249"/>
          <a:ext cx="647700" cy="20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188620</xdr:rowOff>
    </xdr:from>
    <xdr:to>
      <xdr:col>26</xdr:col>
      <xdr:colOff>50800</xdr:colOff>
      <xdr:row>34</xdr:row>
      <xdr:rowOff>319799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456070"/>
          <a:ext cx="698500" cy="13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188620</xdr:rowOff>
    </xdr:from>
    <xdr:to>
      <xdr:col>22</xdr:col>
      <xdr:colOff>114300</xdr:colOff>
      <xdr:row>34</xdr:row>
      <xdr:rowOff>255105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456070"/>
          <a:ext cx="698500" cy="6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255105</xdr:rowOff>
    </xdr:from>
    <xdr:to>
      <xdr:col>18</xdr:col>
      <xdr:colOff>177800</xdr:colOff>
      <xdr:row>35</xdr:row>
      <xdr:rowOff>226009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522555"/>
          <a:ext cx="698500" cy="31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130429</xdr:rowOff>
    </xdr:from>
    <xdr:to>
      <xdr:col>29</xdr:col>
      <xdr:colOff>177800</xdr:colOff>
      <xdr:row>35</xdr:row>
      <xdr:rowOff>232029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4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102506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1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268999</xdr:rowOff>
    </xdr:from>
    <xdr:to>
      <xdr:col>26</xdr:col>
      <xdr:colOff>101600</xdr:colOff>
      <xdr:row>35</xdr:row>
      <xdr:rowOff>27699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36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37876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0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137820</xdr:rowOff>
    </xdr:from>
    <xdr:to>
      <xdr:col>22</xdr:col>
      <xdr:colOff>165100</xdr:colOff>
      <xdr:row>34</xdr:row>
      <xdr:rowOff>239420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40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249597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17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204305</xdr:rowOff>
    </xdr:from>
    <xdr:to>
      <xdr:col>19</xdr:col>
      <xdr:colOff>38100</xdr:colOff>
      <xdr:row>34</xdr:row>
      <xdr:rowOff>305905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47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316082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4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175209</xdr:rowOff>
    </xdr:from>
    <xdr:to>
      <xdr:col>15</xdr:col>
      <xdr:colOff>101600</xdr:colOff>
      <xdr:row>35</xdr:row>
      <xdr:rowOff>276809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8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261586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7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
7,989
247.30
9,287,269
9,108,032
165,245
4,116,564
11,645,093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60353</xdr:rowOff>
    </xdr:from>
    <xdr:to>
      <xdr:col>24</xdr:col>
      <xdr:colOff>63500</xdr:colOff>
      <xdr:row>37</xdr:row>
      <xdr:rowOff>95801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4003"/>
          <a:ext cx="838200" cy="3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61945</xdr:rowOff>
    </xdr:from>
    <xdr:to>
      <xdr:col>19</xdr:col>
      <xdr:colOff>177800</xdr:colOff>
      <xdr:row>37</xdr:row>
      <xdr:rowOff>95801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05595"/>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58768</xdr:rowOff>
    </xdr:from>
    <xdr:to>
      <xdr:col>15</xdr:col>
      <xdr:colOff>50800</xdr:colOff>
      <xdr:row>37</xdr:row>
      <xdr:rowOff>61945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2418"/>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32685</xdr:rowOff>
    </xdr:from>
    <xdr:to>
      <xdr:col>10</xdr:col>
      <xdr:colOff>114300</xdr:colOff>
      <xdr:row>37</xdr:row>
      <xdr:rowOff>58768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6335"/>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9553</xdr:rowOff>
    </xdr:from>
    <xdr:to>
      <xdr:col>24</xdr:col>
      <xdr:colOff>114300</xdr:colOff>
      <xdr:row>37</xdr:row>
      <xdr:rowOff>111153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159430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45001</xdr:rowOff>
    </xdr:from>
    <xdr:to>
      <xdr:col>20</xdr:col>
      <xdr:colOff>38100</xdr:colOff>
      <xdr:row>37</xdr:row>
      <xdr:rowOff>146601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137728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11145</xdr:rowOff>
    </xdr:from>
    <xdr:to>
      <xdr:col>15</xdr:col>
      <xdr:colOff>101600</xdr:colOff>
      <xdr:row>37</xdr:row>
      <xdr:rowOff>112745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103872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7968</xdr:rowOff>
    </xdr:from>
    <xdr:to>
      <xdr:col>10</xdr:col>
      <xdr:colOff>165100</xdr:colOff>
      <xdr:row>37</xdr:row>
      <xdr:rowOff>109568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100695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153335</xdr:rowOff>
    </xdr:from>
    <xdr:to>
      <xdr:col>6</xdr:col>
      <xdr:colOff>38100</xdr:colOff>
      <xdr:row>37</xdr:row>
      <xdr:rowOff>83485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74612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151235</xdr:rowOff>
    </xdr:from>
    <xdr:to>
      <xdr:col>24</xdr:col>
      <xdr:colOff>63500</xdr:colOff>
      <xdr:row>52</xdr:row>
      <xdr:rowOff>145196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8895185"/>
          <a:ext cx="838200" cy="16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145196</xdr:rowOff>
    </xdr:from>
    <xdr:to>
      <xdr:col>19</xdr:col>
      <xdr:colOff>177800</xdr:colOff>
      <xdr:row>53</xdr:row>
      <xdr:rowOff>121393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060596"/>
          <a:ext cx="889000" cy="1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53915</xdr:rowOff>
    </xdr:from>
    <xdr:to>
      <xdr:col>15</xdr:col>
      <xdr:colOff>50800</xdr:colOff>
      <xdr:row>53</xdr:row>
      <xdr:rowOff>121393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140765"/>
          <a:ext cx="889000" cy="6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53915</xdr:rowOff>
    </xdr:from>
    <xdr:to>
      <xdr:col>10</xdr:col>
      <xdr:colOff>114300</xdr:colOff>
      <xdr:row>54</xdr:row>
      <xdr:rowOff>66580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140765"/>
          <a:ext cx="889000" cy="18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100435</xdr:rowOff>
    </xdr:from>
    <xdr:to>
      <xdr:col>24</xdr:col>
      <xdr:colOff>114300</xdr:colOff>
      <xdr:row>52</xdr:row>
      <xdr:rowOff>30585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88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123312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69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94396</xdr:rowOff>
    </xdr:from>
    <xdr:to>
      <xdr:col>20</xdr:col>
      <xdr:colOff>38100</xdr:colOff>
      <xdr:row>53</xdr:row>
      <xdr:rowOff>24546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0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41073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78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70593</xdr:rowOff>
    </xdr:from>
    <xdr:to>
      <xdr:col>15</xdr:col>
      <xdr:colOff>101600</xdr:colOff>
      <xdr:row>54</xdr:row>
      <xdr:rowOff>743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17270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3115</xdr:rowOff>
    </xdr:from>
    <xdr:to>
      <xdr:col>10</xdr:col>
      <xdr:colOff>165100</xdr:colOff>
      <xdr:row>53</xdr:row>
      <xdr:rowOff>104715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0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121242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86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15780</xdr:rowOff>
    </xdr:from>
    <xdr:to>
      <xdr:col>6</xdr:col>
      <xdr:colOff>38100</xdr:colOff>
      <xdr:row>54</xdr:row>
      <xdr:rowOff>117380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2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133907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04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90323</xdr:rowOff>
    </xdr:from>
    <xdr:to>
      <xdr:col>24</xdr:col>
      <xdr:colOff>63500</xdr:colOff>
      <xdr:row>77</xdr:row>
      <xdr:rowOff>116543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91973"/>
          <a:ext cx="8382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111080</xdr:rowOff>
    </xdr:from>
    <xdr:to>
      <xdr:col>19</xdr:col>
      <xdr:colOff>177800</xdr:colOff>
      <xdr:row>77</xdr:row>
      <xdr:rowOff>116543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12730"/>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111080</xdr:rowOff>
    </xdr:from>
    <xdr:to>
      <xdr:col>15</xdr:col>
      <xdr:colOff>50800</xdr:colOff>
      <xdr:row>77</xdr:row>
      <xdr:rowOff>162789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12730"/>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142191</xdr:rowOff>
    </xdr:from>
    <xdr:to>
      <xdr:col>10</xdr:col>
      <xdr:colOff>114300</xdr:colOff>
      <xdr:row>77</xdr:row>
      <xdr:rowOff>162789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172391"/>
          <a:ext cx="889000" cy="19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39523</xdr:rowOff>
    </xdr:from>
    <xdr:to>
      <xdr:col>24</xdr:col>
      <xdr:colOff>114300</xdr:colOff>
      <xdr:row>77</xdr:row>
      <xdr:rowOff>141123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17950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65743</xdr:rowOff>
    </xdr:from>
    <xdr:to>
      <xdr:col>20</xdr:col>
      <xdr:colOff>38100</xdr:colOff>
      <xdr:row>77</xdr:row>
      <xdr:rowOff>167343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158470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6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60280</xdr:rowOff>
    </xdr:from>
    <xdr:to>
      <xdr:col>15</xdr:col>
      <xdr:colOff>101600</xdr:colOff>
      <xdr:row>77</xdr:row>
      <xdr:rowOff>161880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153007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111989</xdr:rowOff>
    </xdr:from>
    <xdr:to>
      <xdr:col>10</xdr:col>
      <xdr:colOff>165100</xdr:colOff>
      <xdr:row>78</xdr:row>
      <xdr:rowOff>42139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33266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0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91391</xdr:rowOff>
    </xdr:from>
    <xdr:to>
      <xdr:col>6</xdr:col>
      <xdr:colOff>38100</xdr:colOff>
      <xdr:row>77</xdr:row>
      <xdr:rowOff>21541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38069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100674</xdr:rowOff>
    </xdr:from>
    <xdr:to>
      <xdr:col>24</xdr:col>
      <xdr:colOff>63500</xdr:colOff>
      <xdr:row>97</xdr:row>
      <xdr:rowOff>134246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31324"/>
          <a:ext cx="8382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134246</xdr:rowOff>
    </xdr:from>
    <xdr:to>
      <xdr:col>19</xdr:col>
      <xdr:colOff>177800</xdr:colOff>
      <xdr:row>97</xdr:row>
      <xdr:rowOff>154315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64896"/>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84085</xdr:rowOff>
    </xdr:from>
    <xdr:to>
      <xdr:col>15</xdr:col>
      <xdr:colOff>50800</xdr:colOff>
      <xdr:row>97</xdr:row>
      <xdr:rowOff>154315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14735"/>
          <a:ext cx="889000" cy="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84085</xdr:rowOff>
    </xdr:from>
    <xdr:to>
      <xdr:col>10</xdr:col>
      <xdr:colOff>114300</xdr:colOff>
      <xdr:row>98</xdr:row>
      <xdr:rowOff>60344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14735"/>
          <a:ext cx="889000" cy="1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49874</xdr:rowOff>
    </xdr:from>
    <xdr:to>
      <xdr:col>24</xdr:col>
      <xdr:colOff>114300</xdr:colOff>
      <xdr:row>97</xdr:row>
      <xdr:rowOff>151474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28301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83446</xdr:rowOff>
    </xdr:from>
    <xdr:to>
      <xdr:col>20</xdr:col>
      <xdr:colOff>38100</xdr:colOff>
      <xdr:row>98</xdr:row>
      <xdr:rowOff>13596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103515</xdr:rowOff>
    </xdr:from>
    <xdr:to>
      <xdr:col>15</xdr:col>
      <xdr:colOff>101600</xdr:colOff>
      <xdr:row>98</xdr:row>
      <xdr:rowOff>33665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24792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33285</xdr:rowOff>
    </xdr:from>
    <xdr:to>
      <xdr:col>10</xdr:col>
      <xdr:colOff>165100</xdr:colOff>
      <xdr:row>97</xdr:row>
      <xdr:rowOff>134885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126012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5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9544</xdr:rowOff>
    </xdr:from>
    <xdr:to>
      <xdr:col>6</xdr:col>
      <xdr:colOff>38100</xdr:colOff>
      <xdr:row>98</xdr:row>
      <xdr:rowOff>111144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102271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166103</xdr:rowOff>
    </xdr:from>
    <xdr:to>
      <xdr:col>55</xdr:col>
      <xdr:colOff>0</xdr:colOff>
      <xdr:row>34</xdr:row>
      <xdr:rowOff>18378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823953"/>
          <a:ext cx="8382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14652</xdr:rowOff>
    </xdr:from>
    <xdr:to>
      <xdr:col>50</xdr:col>
      <xdr:colOff>114300</xdr:colOff>
      <xdr:row>34</xdr:row>
      <xdr:rowOff>18378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5843952"/>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14652</xdr:rowOff>
    </xdr:from>
    <xdr:to>
      <xdr:col>45</xdr:col>
      <xdr:colOff>177800</xdr:colOff>
      <xdr:row>35</xdr:row>
      <xdr:rowOff>2418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843952"/>
          <a:ext cx="889000" cy="15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2418</xdr:rowOff>
    </xdr:from>
    <xdr:to>
      <xdr:col>41</xdr:col>
      <xdr:colOff>50800</xdr:colOff>
      <xdr:row>35</xdr:row>
      <xdr:rowOff>33321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03168"/>
          <a:ext cx="8890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115303</xdr:rowOff>
    </xdr:from>
    <xdr:to>
      <xdr:col>55</xdr:col>
      <xdr:colOff>50800</xdr:colOff>
      <xdr:row>34</xdr:row>
      <xdr:rowOff>45453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7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138180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62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139028</xdr:rowOff>
    </xdr:from>
    <xdr:to>
      <xdr:col>50</xdr:col>
      <xdr:colOff>165100</xdr:colOff>
      <xdr:row>34</xdr:row>
      <xdr:rowOff>69178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85705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57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135302</xdr:rowOff>
    </xdr:from>
    <xdr:to>
      <xdr:col>46</xdr:col>
      <xdr:colOff>38100</xdr:colOff>
      <xdr:row>34</xdr:row>
      <xdr:rowOff>65452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7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81979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56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123068</xdr:rowOff>
    </xdr:from>
    <xdr:to>
      <xdr:col>41</xdr:col>
      <xdr:colOff>101600</xdr:colOff>
      <xdr:row>35</xdr:row>
      <xdr:rowOff>53218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69745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2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153971</xdr:rowOff>
    </xdr:from>
    <xdr:to>
      <xdr:col>36</xdr:col>
      <xdr:colOff>165100</xdr:colOff>
      <xdr:row>35</xdr:row>
      <xdr:rowOff>84121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100648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5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74006</xdr:rowOff>
    </xdr:from>
    <xdr:to>
      <xdr:col>55</xdr:col>
      <xdr:colOff>0</xdr:colOff>
      <xdr:row>57</xdr:row>
      <xdr:rowOff>94118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46656"/>
          <a:ext cx="838200" cy="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41890</xdr:rowOff>
    </xdr:from>
    <xdr:to>
      <xdr:col>50</xdr:col>
      <xdr:colOff>114300</xdr:colOff>
      <xdr:row>57</xdr:row>
      <xdr:rowOff>74006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43090"/>
          <a:ext cx="889000" cy="20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41890</xdr:rowOff>
    </xdr:from>
    <xdr:to>
      <xdr:col>45</xdr:col>
      <xdr:colOff>177800</xdr:colOff>
      <xdr:row>56</xdr:row>
      <xdr:rowOff>130924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43090"/>
          <a:ext cx="889000" cy="8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130924</xdr:rowOff>
    </xdr:from>
    <xdr:to>
      <xdr:col>41</xdr:col>
      <xdr:colOff>50800</xdr:colOff>
      <xdr:row>56</xdr:row>
      <xdr:rowOff>144145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32124"/>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43318</xdr:rowOff>
    </xdr:from>
    <xdr:to>
      <xdr:col>55</xdr:col>
      <xdr:colOff>50800</xdr:colOff>
      <xdr:row>57</xdr:row>
      <xdr:rowOff>144918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21745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23206</xdr:rowOff>
    </xdr:from>
    <xdr:to>
      <xdr:col>50</xdr:col>
      <xdr:colOff>165100</xdr:colOff>
      <xdr:row>57</xdr:row>
      <xdr:rowOff>124806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115933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8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162540</xdr:rowOff>
    </xdr:from>
    <xdr:to>
      <xdr:col>46</xdr:col>
      <xdr:colOff>38100</xdr:colOff>
      <xdr:row>56</xdr:row>
      <xdr:rowOff>92690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109217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6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80124</xdr:rowOff>
    </xdr:from>
    <xdr:to>
      <xdr:col>41</xdr:col>
      <xdr:colOff>101600</xdr:colOff>
      <xdr:row>57</xdr:row>
      <xdr:rowOff>10274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26801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5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93345</xdr:rowOff>
    </xdr:from>
    <xdr:to>
      <xdr:col>36</xdr:col>
      <xdr:colOff>165100</xdr:colOff>
      <xdr:row>57</xdr:row>
      <xdr:rowOff>23495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40022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6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4693</xdr:rowOff>
    </xdr:from>
    <xdr:to>
      <xdr:col>55</xdr:col>
      <xdr:colOff>0</xdr:colOff>
      <xdr:row>77</xdr:row>
      <xdr:rowOff>43098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034893"/>
          <a:ext cx="8382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106521</xdr:rowOff>
    </xdr:from>
    <xdr:to>
      <xdr:col>50</xdr:col>
      <xdr:colOff>114300</xdr:colOff>
      <xdr:row>76</xdr:row>
      <xdr:rowOff>4693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622371"/>
          <a:ext cx="889000" cy="4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106521</xdr:rowOff>
    </xdr:from>
    <xdr:to>
      <xdr:col>45</xdr:col>
      <xdr:colOff>177800</xdr:colOff>
      <xdr:row>74</xdr:row>
      <xdr:rowOff>123772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622371"/>
          <a:ext cx="889000" cy="18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96897</xdr:rowOff>
    </xdr:from>
    <xdr:to>
      <xdr:col>41</xdr:col>
      <xdr:colOff>50800</xdr:colOff>
      <xdr:row>74</xdr:row>
      <xdr:rowOff>123772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784197"/>
          <a:ext cx="889000" cy="2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163748</xdr:rowOff>
    </xdr:from>
    <xdr:to>
      <xdr:col>55</xdr:col>
      <xdr:colOff>50800</xdr:colOff>
      <xdr:row>77</xdr:row>
      <xdr:rowOff>93898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1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15175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4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125344</xdr:rowOff>
    </xdr:from>
    <xdr:to>
      <xdr:col>50</xdr:col>
      <xdr:colOff>165100</xdr:colOff>
      <xdr:row>76</xdr:row>
      <xdr:rowOff>55494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9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72021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75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55721</xdr:rowOff>
    </xdr:from>
    <xdr:to>
      <xdr:col>46</xdr:col>
      <xdr:colOff>38100</xdr:colOff>
      <xdr:row>73</xdr:row>
      <xdr:rowOff>157321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5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2398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34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72972</xdr:rowOff>
    </xdr:from>
    <xdr:to>
      <xdr:col>41</xdr:col>
      <xdr:colOff>101600</xdr:colOff>
      <xdr:row>75</xdr:row>
      <xdr:rowOff>3122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7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19649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53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46097</xdr:rowOff>
    </xdr:from>
    <xdr:to>
      <xdr:col>36</xdr:col>
      <xdr:colOff>165100</xdr:colOff>
      <xdr:row>74</xdr:row>
      <xdr:rowOff>147697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7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164224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50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136389</xdr:rowOff>
    </xdr:from>
    <xdr:to>
      <xdr:col>55</xdr:col>
      <xdr:colOff>0</xdr:colOff>
      <xdr:row>98</xdr:row>
      <xdr:rowOff>112987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67039"/>
          <a:ext cx="838200" cy="14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31533</xdr:rowOff>
    </xdr:from>
    <xdr:to>
      <xdr:col>50</xdr:col>
      <xdr:colOff>114300</xdr:colOff>
      <xdr:row>98</xdr:row>
      <xdr:rowOff>112987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3633"/>
          <a:ext cx="889000" cy="8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31533</xdr:rowOff>
    </xdr:from>
    <xdr:to>
      <xdr:col>45</xdr:col>
      <xdr:colOff>177800</xdr:colOff>
      <xdr:row>98</xdr:row>
      <xdr:rowOff>64063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3633"/>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64063</xdr:rowOff>
    </xdr:from>
    <xdr:to>
      <xdr:col>41</xdr:col>
      <xdr:colOff>50800</xdr:colOff>
      <xdr:row>98</xdr:row>
      <xdr:rowOff>79918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66163"/>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85589</xdr:rowOff>
    </xdr:from>
    <xdr:to>
      <xdr:col>55</xdr:col>
      <xdr:colOff>50800</xdr:colOff>
      <xdr:row>98</xdr:row>
      <xdr:rowOff>15739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64016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62187</xdr:rowOff>
    </xdr:from>
    <xdr:to>
      <xdr:col>50</xdr:col>
      <xdr:colOff>165100</xdr:colOff>
      <xdr:row>98</xdr:row>
      <xdr:rowOff>163787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154914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152183</xdr:rowOff>
    </xdr:from>
    <xdr:to>
      <xdr:col>46</xdr:col>
      <xdr:colOff>38100</xdr:colOff>
      <xdr:row>98</xdr:row>
      <xdr:rowOff>82333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7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13263</xdr:rowOff>
    </xdr:from>
    <xdr:to>
      <xdr:col>41</xdr:col>
      <xdr:colOff>101600</xdr:colOff>
      <xdr:row>98</xdr:row>
      <xdr:rowOff>114863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105990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0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29118</xdr:rowOff>
    </xdr:from>
    <xdr:to>
      <xdr:col>36</xdr:col>
      <xdr:colOff>165100</xdr:colOff>
      <xdr:row>98</xdr:row>
      <xdr:rowOff>130718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121845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148550</xdr:rowOff>
    </xdr:from>
    <xdr:to>
      <xdr:col>85</xdr:col>
      <xdr:colOff>127000</xdr:colOff>
      <xdr:row>39</xdr:row>
      <xdr:rowOff>80307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63650"/>
          <a:ext cx="838200" cy="10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148550</xdr:rowOff>
    </xdr:from>
    <xdr:to>
      <xdr:col>81</xdr:col>
      <xdr:colOff>50800</xdr:colOff>
      <xdr:row>39</xdr:row>
      <xdr:rowOff>45948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63650"/>
          <a:ext cx="889000" cy="6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31017</xdr:rowOff>
    </xdr:from>
    <xdr:to>
      <xdr:col>76</xdr:col>
      <xdr:colOff>114300</xdr:colOff>
      <xdr:row>39</xdr:row>
      <xdr:rowOff>45948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17567"/>
          <a:ext cx="889000" cy="1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31017</xdr:rowOff>
    </xdr:from>
    <xdr:to>
      <xdr:col>71</xdr:col>
      <xdr:colOff>177800</xdr:colOff>
      <xdr:row>39</xdr:row>
      <xdr:rowOff>95887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17567"/>
          <a:ext cx="889000" cy="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29507</xdr:rowOff>
    </xdr:from>
    <xdr:to>
      <xdr:col>85</xdr:col>
      <xdr:colOff>177800</xdr:colOff>
      <xdr:row>39</xdr:row>
      <xdr:rowOff>131107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97750</xdr:rowOff>
    </xdr:from>
    <xdr:to>
      <xdr:col>81</xdr:col>
      <xdr:colOff>101600</xdr:colOff>
      <xdr:row>39</xdr:row>
      <xdr:rowOff>27900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44427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3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166598</xdr:rowOff>
    </xdr:from>
    <xdr:to>
      <xdr:col>76</xdr:col>
      <xdr:colOff>165100</xdr:colOff>
      <xdr:row>39</xdr:row>
      <xdr:rowOff>96748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113275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4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151667</xdr:rowOff>
    </xdr:from>
    <xdr:to>
      <xdr:col>72</xdr:col>
      <xdr:colOff>38100</xdr:colOff>
      <xdr:row>39</xdr:row>
      <xdr:rowOff>81817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98344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45087</xdr:rowOff>
    </xdr:from>
    <xdr:to>
      <xdr:col>67</xdr:col>
      <xdr:colOff>101600</xdr:colOff>
      <xdr:row>39</xdr:row>
      <xdr:rowOff>146687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137814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824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161673</xdr:rowOff>
    </xdr:from>
    <xdr:to>
      <xdr:col>85</xdr:col>
      <xdr:colOff>127000</xdr:colOff>
      <xdr:row>74</xdr:row>
      <xdr:rowOff>31618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677523"/>
          <a:ext cx="8382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31618</xdr:rowOff>
    </xdr:from>
    <xdr:to>
      <xdr:col>81</xdr:col>
      <xdr:colOff>50800</xdr:colOff>
      <xdr:row>74</xdr:row>
      <xdr:rowOff>67325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18918"/>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67325</xdr:rowOff>
    </xdr:from>
    <xdr:to>
      <xdr:col>76</xdr:col>
      <xdr:colOff>114300</xdr:colOff>
      <xdr:row>74</xdr:row>
      <xdr:rowOff>161298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754625"/>
          <a:ext cx="889000" cy="9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161298</xdr:rowOff>
    </xdr:from>
    <xdr:to>
      <xdr:col>71</xdr:col>
      <xdr:colOff>177800</xdr:colOff>
      <xdr:row>75</xdr:row>
      <xdr:rowOff>133171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48598"/>
          <a:ext cx="889000" cy="1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110873</xdr:rowOff>
    </xdr:from>
    <xdr:to>
      <xdr:col>85</xdr:col>
      <xdr:colOff>177800</xdr:colOff>
      <xdr:row>74</xdr:row>
      <xdr:rowOff>41023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133750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47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152268</xdr:rowOff>
    </xdr:from>
    <xdr:to>
      <xdr:col>81</xdr:col>
      <xdr:colOff>101600</xdr:colOff>
      <xdr:row>74</xdr:row>
      <xdr:rowOff>82418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6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98945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44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16525</xdr:rowOff>
    </xdr:from>
    <xdr:to>
      <xdr:col>76</xdr:col>
      <xdr:colOff>165100</xdr:colOff>
      <xdr:row>74</xdr:row>
      <xdr:rowOff>118125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134652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47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110498</xdr:rowOff>
    </xdr:from>
    <xdr:to>
      <xdr:col>72</xdr:col>
      <xdr:colOff>38100</xdr:colOff>
      <xdr:row>75</xdr:row>
      <xdr:rowOff>40648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57175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57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82371</xdr:rowOff>
    </xdr:from>
    <xdr:to>
      <xdr:col>67</xdr:col>
      <xdr:colOff>101600</xdr:colOff>
      <xdr:row>76</xdr:row>
      <xdr:rowOff>12520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411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29048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1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132792</xdr:rowOff>
    </xdr:from>
    <xdr:to>
      <xdr:col>85</xdr:col>
      <xdr:colOff>127000</xdr:colOff>
      <xdr:row>98</xdr:row>
      <xdr:rowOff>11353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63442"/>
          <a:ext cx="838200" cy="5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116856</xdr:rowOff>
    </xdr:from>
    <xdr:to>
      <xdr:col>81</xdr:col>
      <xdr:colOff>50800</xdr:colOff>
      <xdr:row>97</xdr:row>
      <xdr:rowOff>132792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47506"/>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116856</xdr:rowOff>
    </xdr:from>
    <xdr:to>
      <xdr:col>76</xdr:col>
      <xdr:colOff>114300</xdr:colOff>
      <xdr:row>98</xdr:row>
      <xdr:rowOff>78958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47506"/>
          <a:ext cx="889000" cy="1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54860</xdr:rowOff>
    </xdr:from>
    <xdr:to>
      <xdr:col>71</xdr:col>
      <xdr:colOff>177800</xdr:colOff>
      <xdr:row>98</xdr:row>
      <xdr:rowOff>78958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56960"/>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132003</xdr:rowOff>
    </xdr:from>
    <xdr:to>
      <xdr:col>85</xdr:col>
      <xdr:colOff>177800</xdr:colOff>
      <xdr:row>98</xdr:row>
      <xdr:rowOff>62153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154880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81992</xdr:rowOff>
    </xdr:from>
    <xdr:to>
      <xdr:col>81</xdr:col>
      <xdr:colOff>101600</xdr:colOff>
      <xdr:row>98</xdr:row>
      <xdr:rowOff>12142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28669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4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66056</xdr:rowOff>
    </xdr:from>
    <xdr:to>
      <xdr:col>76</xdr:col>
      <xdr:colOff>165100</xdr:colOff>
      <xdr:row>97</xdr:row>
      <xdr:rowOff>167656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12733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28158</xdr:rowOff>
    </xdr:from>
    <xdr:to>
      <xdr:col>72</xdr:col>
      <xdr:colOff>38100</xdr:colOff>
      <xdr:row>98</xdr:row>
      <xdr:rowOff>129758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120885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4060</xdr:rowOff>
    </xdr:from>
    <xdr:to>
      <xdr:col>67</xdr:col>
      <xdr:colOff>101600</xdr:colOff>
      <xdr:row>98</xdr:row>
      <xdr:rowOff>105660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96787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104153</xdr:rowOff>
    </xdr:from>
    <xdr:to>
      <xdr:col>116</xdr:col>
      <xdr:colOff>63500</xdr:colOff>
      <xdr:row>56</xdr:row>
      <xdr:rowOff>104267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0535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87084</xdr:rowOff>
    </xdr:from>
    <xdr:to>
      <xdr:col>111</xdr:col>
      <xdr:colOff>177800</xdr:colOff>
      <xdr:row>56</xdr:row>
      <xdr:rowOff>104267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688284"/>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5702</xdr:rowOff>
    </xdr:from>
    <xdr:to>
      <xdr:col>107</xdr:col>
      <xdr:colOff>50800</xdr:colOff>
      <xdr:row>56</xdr:row>
      <xdr:rowOff>87084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606902"/>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5702</xdr:rowOff>
    </xdr:from>
    <xdr:to>
      <xdr:col>102</xdr:col>
      <xdr:colOff>114300</xdr:colOff>
      <xdr:row>57</xdr:row>
      <xdr:rowOff>5779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606902"/>
          <a:ext cx="889000" cy="17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53353</xdr:rowOff>
    </xdr:from>
    <xdr:to>
      <xdr:col>116</xdr:col>
      <xdr:colOff>114300</xdr:colOff>
      <xdr:row>56</xdr:row>
      <xdr:rowOff>154953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6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76230</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53467</xdr:rowOff>
    </xdr:from>
    <xdr:to>
      <xdr:col>112</xdr:col>
      <xdr:colOff>38100</xdr:colOff>
      <xdr:row>56</xdr:row>
      <xdr:rowOff>155067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42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36284</xdr:rowOff>
    </xdr:from>
    <xdr:to>
      <xdr:col>107</xdr:col>
      <xdr:colOff>101600</xdr:colOff>
      <xdr:row>56</xdr:row>
      <xdr:rowOff>137884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6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154411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4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126352</xdr:rowOff>
    </xdr:from>
    <xdr:to>
      <xdr:col>102</xdr:col>
      <xdr:colOff>165100</xdr:colOff>
      <xdr:row>56</xdr:row>
      <xdr:rowOff>56502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5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73029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3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126429</xdr:rowOff>
    </xdr:from>
    <xdr:to>
      <xdr:col>98</xdr:col>
      <xdr:colOff>38100</xdr:colOff>
      <xdr:row>57</xdr:row>
      <xdr:rowOff>56579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73106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5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73360</xdr:rowOff>
    </xdr:from>
    <xdr:to>
      <xdr:col>116</xdr:col>
      <xdr:colOff>63500</xdr:colOff>
      <xdr:row>78</xdr:row>
      <xdr:rowOff>101760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446460"/>
          <a:ext cx="8382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65939</xdr:rowOff>
    </xdr:from>
    <xdr:to>
      <xdr:col>111</xdr:col>
      <xdr:colOff>177800</xdr:colOff>
      <xdr:row>78</xdr:row>
      <xdr:rowOff>73360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439039"/>
          <a:ext cx="889000" cy="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65939</xdr:rowOff>
    </xdr:from>
    <xdr:to>
      <xdr:col>107</xdr:col>
      <xdr:colOff>50800</xdr:colOff>
      <xdr:row>78</xdr:row>
      <xdr:rowOff>76828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439039"/>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76828</xdr:rowOff>
    </xdr:from>
    <xdr:to>
      <xdr:col>102</xdr:col>
      <xdr:colOff>114300</xdr:colOff>
      <xdr:row>78</xdr:row>
      <xdr:rowOff>112344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449928"/>
          <a:ext cx="889000" cy="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50960</xdr:rowOff>
    </xdr:from>
    <xdr:to>
      <xdr:col>116</xdr:col>
      <xdr:colOff>114300</xdr:colOff>
      <xdr:row>78</xdr:row>
      <xdr:rowOff>152560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137337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22560</xdr:rowOff>
    </xdr:from>
    <xdr:to>
      <xdr:col>112</xdr:col>
      <xdr:colOff>38100</xdr:colOff>
      <xdr:row>78</xdr:row>
      <xdr:rowOff>124160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115287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15139</xdr:rowOff>
    </xdr:from>
    <xdr:to>
      <xdr:col>107</xdr:col>
      <xdr:colOff>101600</xdr:colOff>
      <xdr:row>78</xdr:row>
      <xdr:rowOff>116739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107866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26028</xdr:rowOff>
    </xdr:from>
    <xdr:to>
      <xdr:col>102</xdr:col>
      <xdr:colOff>165100</xdr:colOff>
      <xdr:row>78</xdr:row>
      <xdr:rowOff>127628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118755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61544</xdr:rowOff>
    </xdr:from>
    <xdr:to>
      <xdr:col>98</xdr:col>
      <xdr:colOff>38100</xdr:colOff>
      <xdr:row>78</xdr:row>
      <xdr:rowOff>163144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154271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5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ヶ年で実施した新東川小学校整備関連事業に伴い平成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ピークを迎えた。現在も類似団体と比較して一人当たりのコストが高い状況となっているが、これは辺地対策事業や緊急防災減災事業等の増加によるものであり、普通交付税補填率が大きい起債のため実質公債費比率としては大幅に上昇しない。しかしながら、常にプライマリーバランスを考慮し、まちづくり計画等に基づき計画的な事業の取捨選択を徹底していくことで無駄な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
7,989
247.30
9,287,269
9,108,032
165,245
4,116,564
11,645,093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103632</xdr:rowOff>
    </xdr:from>
    <xdr:to>
      <xdr:col>24</xdr:col>
      <xdr:colOff>63500</xdr:colOff>
      <xdr:row>37</xdr:row>
      <xdr:rowOff>125857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47282"/>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119380</xdr:rowOff>
    </xdr:from>
    <xdr:to>
      <xdr:col>19</xdr:col>
      <xdr:colOff>177800</xdr:colOff>
      <xdr:row>37</xdr:row>
      <xdr:rowOff>125857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630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74295</xdr:rowOff>
    </xdr:from>
    <xdr:to>
      <xdr:col>15</xdr:col>
      <xdr:colOff>50800</xdr:colOff>
      <xdr:row>37</xdr:row>
      <xdr:rowOff>119380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7945"/>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94742</xdr:rowOff>
    </xdr:from>
    <xdr:to>
      <xdr:col>10</xdr:col>
      <xdr:colOff>114300</xdr:colOff>
      <xdr:row>37</xdr:row>
      <xdr:rowOff>74295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6942"/>
          <a:ext cx="889000" cy="1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52832</xdr:rowOff>
    </xdr:from>
    <xdr:to>
      <xdr:col>24</xdr:col>
      <xdr:colOff>114300</xdr:colOff>
      <xdr:row>37</xdr:row>
      <xdr:rowOff>154432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31259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75057</xdr:rowOff>
    </xdr:from>
    <xdr:to>
      <xdr:col>20</xdr:col>
      <xdr:colOff>38100</xdr:colOff>
      <xdr:row>38</xdr:row>
      <xdr:rowOff>5207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167784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1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68580</xdr:rowOff>
    </xdr:from>
    <xdr:to>
      <xdr:col>15</xdr:col>
      <xdr:colOff>101600</xdr:colOff>
      <xdr:row>37</xdr:row>
      <xdr:rowOff>170180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161307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0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23495</xdr:rowOff>
    </xdr:from>
    <xdr:to>
      <xdr:col>10</xdr:col>
      <xdr:colOff>165100</xdr:colOff>
      <xdr:row>37</xdr:row>
      <xdr:rowOff>125095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43942</xdr:rowOff>
    </xdr:from>
    <xdr:to>
      <xdr:col>6</xdr:col>
      <xdr:colOff>38100</xdr:colOff>
      <xdr:row>36</xdr:row>
      <xdr:rowOff>145542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136669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39921</xdr:rowOff>
    </xdr:from>
    <xdr:to>
      <xdr:col>24</xdr:col>
      <xdr:colOff>63500</xdr:colOff>
      <xdr:row>56</xdr:row>
      <xdr:rowOff>75402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41121"/>
          <a:ext cx="838200" cy="3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87285</xdr:rowOff>
    </xdr:from>
    <xdr:to>
      <xdr:col>19</xdr:col>
      <xdr:colOff>177800</xdr:colOff>
      <xdr:row>56</xdr:row>
      <xdr:rowOff>75402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17035"/>
          <a:ext cx="889000" cy="1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87285</xdr:rowOff>
    </xdr:from>
    <xdr:to>
      <xdr:col>15</xdr:col>
      <xdr:colOff>50800</xdr:colOff>
      <xdr:row>57</xdr:row>
      <xdr:rowOff>101356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17035"/>
          <a:ext cx="889000" cy="3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101356</xdr:rowOff>
    </xdr:from>
    <xdr:to>
      <xdr:col>10</xdr:col>
      <xdr:colOff>114300</xdr:colOff>
      <xdr:row>57</xdr:row>
      <xdr:rowOff>106292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74006"/>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160571</xdr:rowOff>
    </xdr:from>
    <xdr:to>
      <xdr:col>24</xdr:col>
      <xdr:colOff>114300</xdr:colOff>
      <xdr:row>56</xdr:row>
      <xdr:rowOff>90721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4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24602</xdr:rowOff>
    </xdr:from>
    <xdr:to>
      <xdr:col>20</xdr:col>
      <xdr:colOff>38100</xdr:colOff>
      <xdr:row>56</xdr:row>
      <xdr:rowOff>126202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142729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0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36485</xdr:rowOff>
    </xdr:from>
    <xdr:to>
      <xdr:col>15</xdr:col>
      <xdr:colOff>101600</xdr:colOff>
      <xdr:row>55</xdr:row>
      <xdr:rowOff>138085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154612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4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50556</xdr:rowOff>
    </xdr:from>
    <xdr:to>
      <xdr:col>10</xdr:col>
      <xdr:colOff>165100</xdr:colOff>
      <xdr:row>57</xdr:row>
      <xdr:rowOff>152156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168683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9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55492</xdr:rowOff>
    </xdr:from>
    <xdr:to>
      <xdr:col>6</xdr:col>
      <xdr:colOff>38100</xdr:colOff>
      <xdr:row>57</xdr:row>
      <xdr:rowOff>157092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2169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0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94762</xdr:rowOff>
    </xdr:from>
    <xdr:to>
      <xdr:col>24</xdr:col>
      <xdr:colOff>63500</xdr:colOff>
      <xdr:row>77</xdr:row>
      <xdr:rowOff>127319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6412"/>
          <a:ext cx="838200" cy="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127319</xdr:rowOff>
    </xdr:from>
    <xdr:to>
      <xdr:col>19</xdr:col>
      <xdr:colOff>177800</xdr:colOff>
      <xdr:row>77</xdr:row>
      <xdr:rowOff>133606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28969"/>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97112</xdr:rowOff>
    </xdr:from>
    <xdr:to>
      <xdr:col>15</xdr:col>
      <xdr:colOff>50800</xdr:colOff>
      <xdr:row>77</xdr:row>
      <xdr:rowOff>133606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98762"/>
          <a:ext cx="8890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97112</xdr:rowOff>
    </xdr:from>
    <xdr:to>
      <xdr:col>10</xdr:col>
      <xdr:colOff>114300</xdr:colOff>
      <xdr:row>77</xdr:row>
      <xdr:rowOff>140226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8762"/>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43962</xdr:rowOff>
    </xdr:from>
    <xdr:to>
      <xdr:col>24</xdr:col>
      <xdr:colOff>114300</xdr:colOff>
      <xdr:row>77</xdr:row>
      <xdr:rowOff>145562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22389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76519</xdr:rowOff>
    </xdr:from>
    <xdr:to>
      <xdr:col>20</xdr:col>
      <xdr:colOff>38100</xdr:colOff>
      <xdr:row>78</xdr:row>
      <xdr:rowOff>6669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169246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82806</xdr:rowOff>
    </xdr:from>
    <xdr:to>
      <xdr:col>15</xdr:col>
      <xdr:colOff>101600</xdr:colOff>
      <xdr:row>78</xdr:row>
      <xdr:rowOff>12956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46312</xdr:rowOff>
    </xdr:from>
    <xdr:to>
      <xdr:col>10</xdr:col>
      <xdr:colOff>165100</xdr:colOff>
      <xdr:row>77</xdr:row>
      <xdr:rowOff>147912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139039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89426</xdr:rowOff>
    </xdr:from>
    <xdr:to>
      <xdr:col>6</xdr:col>
      <xdr:colOff>38100</xdr:colOff>
      <xdr:row>78</xdr:row>
      <xdr:rowOff>19576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84539</xdr:rowOff>
    </xdr:from>
    <xdr:to>
      <xdr:col>24</xdr:col>
      <xdr:colOff>63500</xdr:colOff>
      <xdr:row>97</xdr:row>
      <xdr:rowOff>123954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15189"/>
          <a:ext cx="838200" cy="3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114787</xdr:rowOff>
    </xdr:from>
    <xdr:to>
      <xdr:col>19</xdr:col>
      <xdr:colOff>177800</xdr:colOff>
      <xdr:row>97</xdr:row>
      <xdr:rowOff>123954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4543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106485</xdr:rowOff>
    </xdr:from>
    <xdr:to>
      <xdr:col>15</xdr:col>
      <xdr:colOff>50800</xdr:colOff>
      <xdr:row>97</xdr:row>
      <xdr:rowOff>114787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37135"/>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100262</xdr:rowOff>
    </xdr:from>
    <xdr:to>
      <xdr:col>10</xdr:col>
      <xdr:colOff>114300</xdr:colOff>
      <xdr:row>97</xdr:row>
      <xdr:rowOff>106485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091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33739</xdr:rowOff>
    </xdr:from>
    <xdr:to>
      <xdr:col>24</xdr:col>
      <xdr:colOff>114300</xdr:colOff>
      <xdr:row>97</xdr:row>
      <xdr:rowOff>135339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120116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73154</xdr:rowOff>
    </xdr:from>
    <xdr:to>
      <xdr:col>20</xdr:col>
      <xdr:colOff>38100</xdr:colOff>
      <xdr:row>98</xdr:row>
      <xdr:rowOff>3304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165881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63987</xdr:rowOff>
    </xdr:from>
    <xdr:to>
      <xdr:col>15</xdr:col>
      <xdr:colOff>101600</xdr:colOff>
      <xdr:row>97</xdr:row>
      <xdr:rowOff>165587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8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55685</xdr:rowOff>
    </xdr:from>
    <xdr:to>
      <xdr:col>10</xdr:col>
      <xdr:colOff>165100</xdr:colOff>
      <xdr:row>97</xdr:row>
      <xdr:rowOff>157285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148412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49462</xdr:rowOff>
    </xdr:from>
    <xdr:to>
      <xdr:col>6</xdr:col>
      <xdr:colOff>38100</xdr:colOff>
      <xdr:row>97</xdr:row>
      <xdr:rowOff>151062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142189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161254</xdr:rowOff>
    </xdr:from>
    <xdr:to>
      <xdr:col>55</xdr:col>
      <xdr:colOff>0</xdr:colOff>
      <xdr:row>58</xdr:row>
      <xdr:rowOff>2746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33904"/>
          <a:ext cx="8382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169114</xdr:rowOff>
    </xdr:from>
    <xdr:to>
      <xdr:col>50</xdr:col>
      <xdr:colOff>114300</xdr:colOff>
      <xdr:row>58</xdr:row>
      <xdr:rowOff>2746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41764"/>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169114</xdr:rowOff>
    </xdr:from>
    <xdr:to>
      <xdr:col>45</xdr:col>
      <xdr:colOff>177800</xdr:colOff>
      <xdr:row>58</xdr:row>
      <xdr:rowOff>18679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41764"/>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136788</xdr:rowOff>
    </xdr:from>
    <xdr:to>
      <xdr:col>41</xdr:col>
      <xdr:colOff>50800</xdr:colOff>
      <xdr:row>58</xdr:row>
      <xdr:rowOff>18679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09438"/>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110454</xdr:rowOff>
    </xdr:from>
    <xdr:to>
      <xdr:col>55</xdr:col>
      <xdr:colOff>50800</xdr:colOff>
      <xdr:row>58</xdr:row>
      <xdr:rowOff>40604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25381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123396</xdr:rowOff>
    </xdr:from>
    <xdr:to>
      <xdr:col>50</xdr:col>
      <xdr:colOff>165100</xdr:colOff>
      <xdr:row>58</xdr:row>
      <xdr:rowOff>53546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44673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118314</xdr:rowOff>
    </xdr:from>
    <xdr:to>
      <xdr:col>46</xdr:col>
      <xdr:colOff>38100</xdr:colOff>
      <xdr:row>58</xdr:row>
      <xdr:rowOff>48464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39591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139329</xdr:rowOff>
    </xdr:from>
    <xdr:to>
      <xdr:col>41</xdr:col>
      <xdr:colOff>101600</xdr:colOff>
      <xdr:row>58</xdr:row>
      <xdr:rowOff>69479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60606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0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85988</xdr:rowOff>
    </xdr:from>
    <xdr:to>
      <xdr:col>36</xdr:col>
      <xdr:colOff>165100</xdr:colOff>
      <xdr:row>58</xdr:row>
      <xdr:rowOff>16138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41942</xdr:rowOff>
    </xdr:from>
    <xdr:to>
      <xdr:col>54</xdr:col>
      <xdr:colOff>189865</xdr:colOff>
      <xdr:row>78</xdr:row>
      <xdr:rowOff>129212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729242"/>
          <a:ext cx="1270" cy="77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133039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129212</xdr:rowOff>
    </xdr:from>
    <xdr:to>
      <xdr:col>55</xdr:col>
      <xdr:colOff>88900</xdr:colOff>
      <xdr:row>78</xdr:row>
      <xdr:rowOff>129212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160069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5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41942</xdr:rowOff>
    </xdr:from>
    <xdr:to>
      <xdr:col>55</xdr:col>
      <xdr:colOff>88900</xdr:colOff>
      <xdr:row>74</xdr:row>
      <xdr:rowOff>41942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72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59086</xdr:rowOff>
    </xdr:from>
    <xdr:to>
      <xdr:col>55</xdr:col>
      <xdr:colOff>0</xdr:colOff>
      <xdr:row>75</xdr:row>
      <xdr:rowOff>145918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746386"/>
          <a:ext cx="838200" cy="2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153664</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83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3787</xdr:rowOff>
    </xdr:from>
    <xdr:to>
      <xdr:col>55</xdr:col>
      <xdr:colOff>50800</xdr:colOff>
      <xdr:row>77</xdr:row>
      <xdr:rowOff>105387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59086</xdr:rowOff>
    </xdr:from>
    <xdr:to>
      <xdr:col>50</xdr:col>
      <xdr:colOff>114300</xdr:colOff>
      <xdr:row>75</xdr:row>
      <xdr:rowOff>18359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746386"/>
          <a:ext cx="889000" cy="1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7674</xdr:rowOff>
    </xdr:from>
    <xdr:to>
      <xdr:col>50</xdr:col>
      <xdr:colOff>165100</xdr:colOff>
      <xdr:row>77</xdr:row>
      <xdr:rowOff>109274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100401</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101176</xdr:rowOff>
    </xdr:from>
    <xdr:to>
      <xdr:col>45</xdr:col>
      <xdr:colOff>177800</xdr:colOff>
      <xdr:row>75</xdr:row>
      <xdr:rowOff>18359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102676"/>
          <a:ext cx="889000" cy="7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7803</xdr:rowOff>
    </xdr:from>
    <xdr:to>
      <xdr:col>46</xdr:col>
      <xdr:colOff>38100</xdr:colOff>
      <xdr:row>77</xdr:row>
      <xdr:rowOff>109403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100530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101176</xdr:rowOff>
    </xdr:from>
    <xdr:to>
      <xdr:col>41</xdr:col>
      <xdr:colOff>50800</xdr:colOff>
      <xdr:row>73</xdr:row>
      <xdr:rowOff>7789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102676"/>
          <a:ext cx="889000" cy="4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2408</xdr:rowOff>
    </xdr:from>
    <xdr:to>
      <xdr:col>41</xdr:col>
      <xdr:colOff>101600</xdr:colOff>
      <xdr:row>77</xdr:row>
      <xdr:rowOff>104008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95135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12748</xdr:rowOff>
    </xdr:from>
    <xdr:to>
      <xdr:col>36</xdr:col>
      <xdr:colOff>165100</xdr:colOff>
      <xdr:row>77</xdr:row>
      <xdr:rowOff>114348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105475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95118</xdr:rowOff>
    </xdr:from>
    <xdr:to>
      <xdr:col>55</xdr:col>
      <xdr:colOff>50800</xdr:colOff>
      <xdr:row>76</xdr:row>
      <xdr:rowOff>25268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95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117995</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8286</xdr:rowOff>
    </xdr:from>
    <xdr:to>
      <xdr:col>50</xdr:col>
      <xdr:colOff>165100</xdr:colOff>
      <xdr:row>74</xdr:row>
      <xdr:rowOff>109886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126413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4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139009</xdr:rowOff>
    </xdr:from>
    <xdr:to>
      <xdr:col>46</xdr:col>
      <xdr:colOff>38100</xdr:colOff>
      <xdr:row>75</xdr:row>
      <xdr:rowOff>69159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8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85686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6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50376</xdr:rowOff>
    </xdr:from>
    <xdr:to>
      <xdr:col>41</xdr:col>
      <xdr:colOff>101600</xdr:colOff>
      <xdr:row>70</xdr:row>
      <xdr:rowOff>151976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0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168503</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182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128439</xdr:rowOff>
    </xdr:from>
    <xdr:to>
      <xdr:col>36</xdr:col>
      <xdr:colOff>165100</xdr:colOff>
      <xdr:row>73</xdr:row>
      <xdr:rowOff>58589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4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75116</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24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47986</xdr:rowOff>
    </xdr:from>
    <xdr:to>
      <xdr:col>55</xdr:col>
      <xdr:colOff>0</xdr:colOff>
      <xdr:row>95</xdr:row>
      <xdr:rowOff>86702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335736"/>
          <a:ext cx="838200" cy="3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82015</xdr:rowOff>
    </xdr:from>
    <xdr:to>
      <xdr:col>50</xdr:col>
      <xdr:colOff>114300</xdr:colOff>
      <xdr:row>95</xdr:row>
      <xdr:rowOff>86702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369765"/>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82015</xdr:rowOff>
    </xdr:from>
    <xdr:to>
      <xdr:col>45</xdr:col>
      <xdr:colOff>177800</xdr:colOff>
      <xdr:row>95</xdr:row>
      <xdr:rowOff>166542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69765"/>
          <a:ext cx="889000" cy="8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125084</xdr:rowOff>
    </xdr:from>
    <xdr:to>
      <xdr:col>41</xdr:col>
      <xdr:colOff>50800</xdr:colOff>
      <xdr:row>95</xdr:row>
      <xdr:rowOff>166542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12834"/>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168636</xdr:rowOff>
    </xdr:from>
    <xdr:to>
      <xdr:col>55</xdr:col>
      <xdr:colOff>50800</xdr:colOff>
      <xdr:row>95</xdr:row>
      <xdr:rowOff>98786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2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20063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3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35902</xdr:rowOff>
    </xdr:from>
    <xdr:to>
      <xdr:col>50</xdr:col>
      <xdr:colOff>165100</xdr:colOff>
      <xdr:row>95</xdr:row>
      <xdr:rowOff>137502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154029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09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31215</xdr:rowOff>
    </xdr:from>
    <xdr:to>
      <xdr:col>46</xdr:col>
      <xdr:colOff>38100</xdr:colOff>
      <xdr:row>95</xdr:row>
      <xdr:rowOff>132815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3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149342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0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115742</xdr:rowOff>
    </xdr:from>
    <xdr:to>
      <xdr:col>41</xdr:col>
      <xdr:colOff>101600</xdr:colOff>
      <xdr:row>96</xdr:row>
      <xdr:rowOff>45892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62419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17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74284</xdr:rowOff>
    </xdr:from>
    <xdr:to>
      <xdr:col>36</xdr:col>
      <xdr:colOff>165100</xdr:colOff>
      <xdr:row>96</xdr:row>
      <xdr:rowOff>4434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3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20961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13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51613</xdr:rowOff>
    </xdr:from>
    <xdr:to>
      <xdr:col>85</xdr:col>
      <xdr:colOff>127000</xdr:colOff>
      <xdr:row>38</xdr:row>
      <xdr:rowOff>51841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6671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35062</xdr:rowOff>
    </xdr:from>
    <xdr:to>
      <xdr:col>81</xdr:col>
      <xdr:colOff>50800</xdr:colOff>
      <xdr:row>38</xdr:row>
      <xdr:rowOff>51841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50162"/>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22603</xdr:rowOff>
    </xdr:from>
    <xdr:to>
      <xdr:col>76</xdr:col>
      <xdr:colOff>114300</xdr:colOff>
      <xdr:row>38</xdr:row>
      <xdr:rowOff>35062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37703"/>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22603</xdr:rowOff>
    </xdr:from>
    <xdr:to>
      <xdr:col>71</xdr:col>
      <xdr:colOff>177800</xdr:colOff>
      <xdr:row>38</xdr:row>
      <xdr:rowOff>51178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3770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xdr:rowOff>
    </xdr:from>
    <xdr:to>
      <xdr:col>85</xdr:col>
      <xdr:colOff>177800</xdr:colOff>
      <xdr:row>38</xdr:row>
      <xdr:rowOff>102413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87190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1041</xdr:rowOff>
    </xdr:from>
    <xdr:to>
      <xdr:col>81</xdr:col>
      <xdr:colOff>101600</xdr:colOff>
      <xdr:row>38</xdr:row>
      <xdr:rowOff>102641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0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155712</xdr:rowOff>
    </xdr:from>
    <xdr:to>
      <xdr:col>76</xdr:col>
      <xdr:colOff>165100</xdr:colOff>
      <xdr:row>38</xdr:row>
      <xdr:rowOff>85862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76989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9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143253</xdr:rowOff>
    </xdr:from>
    <xdr:to>
      <xdr:col>72</xdr:col>
      <xdr:colOff>38100</xdr:colOff>
      <xdr:row>38</xdr:row>
      <xdr:rowOff>73403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64530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378</xdr:rowOff>
    </xdr:from>
    <xdr:to>
      <xdr:col>67</xdr:col>
      <xdr:colOff>101600</xdr:colOff>
      <xdr:row>38</xdr:row>
      <xdr:rowOff>101978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1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93105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0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82489</xdr:rowOff>
    </xdr:from>
    <xdr:to>
      <xdr:col>85</xdr:col>
      <xdr:colOff>127000</xdr:colOff>
      <xdr:row>58</xdr:row>
      <xdr:rowOff>95283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26589"/>
          <a:ext cx="8382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30811</xdr:rowOff>
    </xdr:from>
    <xdr:to>
      <xdr:col>81</xdr:col>
      <xdr:colOff>50800</xdr:colOff>
      <xdr:row>58</xdr:row>
      <xdr:rowOff>82489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74911"/>
          <a:ext cx="889000" cy="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43825</xdr:rowOff>
    </xdr:from>
    <xdr:to>
      <xdr:col>76</xdr:col>
      <xdr:colOff>114300</xdr:colOff>
      <xdr:row>58</xdr:row>
      <xdr:rowOff>30811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16475"/>
          <a:ext cx="889000" cy="1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43825</xdr:rowOff>
    </xdr:from>
    <xdr:to>
      <xdr:col>71</xdr:col>
      <xdr:colOff>177800</xdr:colOff>
      <xdr:row>58</xdr:row>
      <xdr:rowOff>54311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16475"/>
          <a:ext cx="889000" cy="18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44483</xdr:rowOff>
    </xdr:from>
    <xdr:to>
      <xdr:col>85</xdr:col>
      <xdr:colOff>177800</xdr:colOff>
      <xdr:row>58</xdr:row>
      <xdr:rowOff>146083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22910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31689</xdr:rowOff>
    </xdr:from>
    <xdr:to>
      <xdr:col>81</xdr:col>
      <xdr:colOff>101600</xdr:colOff>
      <xdr:row>58</xdr:row>
      <xdr:rowOff>133289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124416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6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151461</xdr:rowOff>
    </xdr:from>
    <xdr:to>
      <xdr:col>76</xdr:col>
      <xdr:colOff>165100</xdr:colOff>
      <xdr:row>58</xdr:row>
      <xdr:rowOff>81611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72738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164475</xdr:rowOff>
    </xdr:from>
    <xdr:to>
      <xdr:col>72</xdr:col>
      <xdr:colOff>38100</xdr:colOff>
      <xdr:row>57</xdr:row>
      <xdr:rowOff>94625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111152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3511</xdr:rowOff>
    </xdr:from>
    <xdr:to>
      <xdr:col>67</xdr:col>
      <xdr:colOff>101600</xdr:colOff>
      <xdr:row>58</xdr:row>
      <xdr:rowOff>105111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96238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148551</xdr:rowOff>
    </xdr:from>
    <xdr:to>
      <xdr:col>85</xdr:col>
      <xdr:colOff>127000</xdr:colOff>
      <xdr:row>79</xdr:row>
      <xdr:rowOff>80307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21651"/>
          <a:ext cx="838200" cy="1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148551</xdr:rowOff>
    </xdr:from>
    <xdr:to>
      <xdr:col>81</xdr:col>
      <xdr:colOff>50800</xdr:colOff>
      <xdr:row>79</xdr:row>
      <xdr:rowOff>45948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21651"/>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31017</xdr:rowOff>
    </xdr:from>
    <xdr:to>
      <xdr:col>76</xdr:col>
      <xdr:colOff>114300</xdr:colOff>
      <xdr:row>79</xdr:row>
      <xdr:rowOff>45948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75567"/>
          <a:ext cx="889000" cy="1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31017</xdr:rowOff>
    </xdr:from>
    <xdr:to>
      <xdr:col>71</xdr:col>
      <xdr:colOff>177800</xdr:colOff>
      <xdr:row>79</xdr:row>
      <xdr:rowOff>95887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75567"/>
          <a:ext cx="889000" cy="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29507</xdr:rowOff>
    </xdr:from>
    <xdr:to>
      <xdr:col>85</xdr:col>
      <xdr:colOff>177800</xdr:colOff>
      <xdr:row>79</xdr:row>
      <xdr:rowOff>131107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97751</xdr:rowOff>
    </xdr:from>
    <xdr:to>
      <xdr:col>81</xdr:col>
      <xdr:colOff>101600</xdr:colOff>
      <xdr:row>79</xdr:row>
      <xdr:rowOff>27901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44428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2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166598</xdr:rowOff>
    </xdr:from>
    <xdr:to>
      <xdr:col>76</xdr:col>
      <xdr:colOff>165100</xdr:colOff>
      <xdr:row>79</xdr:row>
      <xdr:rowOff>96748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113275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3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151667</xdr:rowOff>
    </xdr:from>
    <xdr:to>
      <xdr:col>72</xdr:col>
      <xdr:colOff>38100</xdr:colOff>
      <xdr:row>79</xdr:row>
      <xdr:rowOff>81817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98344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29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45087</xdr:rowOff>
    </xdr:from>
    <xdr:to>
      <xdr:col>67</xdr:col>
      <xdr:colOff>101600</xdr:colOff>
      <xdr:row>79</xdr:row>
      <xdr:rowOff>146687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137814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8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161672</xdr:rowOff>
    </xdr:from>
    <xdr:to>
      <xdr:col>85</xdr:col>
      <xdr:colOff>127000</xdr:colOff>
      <xdr:row>94</xdr:row>
      <xdr:rowOff>31618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106522"/>
          <a:ext cx="8382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31618</xdr:rowOff>
    </xdr:from>
    <xdr:to>
      <xdr:col>81</xdr:col>
      <xdr:colOff>50800</xdr:colOff>
      <xdr:row>94</xdr:row>
      <xdr:rowOff>67325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147918"/>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67325</xdr:rowOff>
    </xdr:from>
    <xdr:to>
      <xdr:col>76</xdr:col>
      <xdr:colOff>114300</xdr:colOff>
      <xdr:row>94</xdr:row>
      <xdr:rowOff>161299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183625"/>
          <a:ext cx="889000" cy="9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161299</xdr:rowOff>
    </xdr:from>
    <xdr:to>
      <xdr:col>71</xdr:col>
      <xdr:colOff>177800</xdr:colOff>
      <xdr:row>95</xdr:row>
      <xdr:rowOff>133172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277599"/>
          <a:ext cx="889000" cy="1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110872</xdr:rowOff>
    </xdr:from>
    <xdr:to>
      <xdr:col>85</xdr:col>
      <xdr:colOff>177800</xdr:colOff>
      <xdr:row>94</xdr:row>
      <xdr:rowOff>41022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05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133749</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90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152268</xdr:rowOff>
    </xdr:from>
    <xdr:to>
      <xdr:col>81</xdr:col>
      <xdr:colOff>101600</xdr:colOff>
      <xdr:row>94</xdr:row>
      <xdr:rowOff>82418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0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98945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58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16525</xdr:rowOff>
    </xdr:from>
    <xdr:to>
      <xdr:col>76</xdr:col>
      <xdr:colOff>165100</xdr:colOff>
      <xdr:row>94</xdr:row>
      <xdr:rowOff>118125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1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134652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590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110499</xdr:rowOff>
    </xdr:from>
    <xdr:to>
      <xdr:col>72</xdr:col>
      <xdr:colOff>38100</xdr:colOff>
      <xdr:row>95</xdr:row>
      <xdr:rowOff>40649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2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57176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00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82372</xdr:rowOff>
    </xdr:from>
    <xdr:to>
      <xdr:col>67</xdr:col>
      <xdr:colOff>101600</xdr:colOff>
      <xdr:row>96</xdr:row>
      <xdr:rowOff>12522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29049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14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106599</xdr:rowOff>
    </xdr:from>
    <xdr:to>
      <xdr:col>116</xdr:col>
      <xdr:colOff>63500</xdr:colOff>
      <xdr:row>38</xdr:row>
      <xdr:rowOff>112931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450249"/>
          <a:ext cx="838200" cy="17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47073</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62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106599</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0434300" y="6450249"/>
          <a:ext cx="889000" cy="20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62131</xdr:rowOff>
    </xdr:from>
    <xdr:to>
      <xdr:col>116</xdr:col>
      <xdr:colOff>114300</xdr:colOff>
      <xdr:row>38</xdr:row>
      <xdr:rowOff>163731</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57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21508</xdr:rowOff>
    </xdr:from>
    <xdr:ext cx="469744"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3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55799</xdr:rowOff>
    </xdr:from>
    <xdr:to>
      <xdr:col>112</xdr:col>
      <xdr:colOff>38100</xdr:colOff>
      <xdr:row>37</xdr:row>
      <xdr:rowOff>157399</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39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2476</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1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ヶ年で実施した新東川小学校整備関連事業に伴い平成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ピークを迎えている。現在は、総務費・商工費が類似団体平均に比べ高くなっているが、地方創生関連事業や辺地対策事業、緊急防災減災事業等の増加によるものであり、国の交付金の歳入確保や、普通交付税補填率が大きい起債のため実質公債費比率は大幅に上昇しない。しかしながら、常にプライマリーバランスを考慮し、まちづくり計画等に基づき計画的な事業の取捨選択をしていくことで無駄な事業費の減少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財政調整基金残高は、適切な財源の確保と歳出の精査により、取り崩しを最小限としている。今後も事務事業の見直し・統廃合など歳出の合理化等の行財政改革を推進し、健全な行財政運営に努めていく。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起債残高や基金残高に留意しながら健全な財政運営に引き続き務めていく。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5" name="凡例9">
          <a:extLst>
            <a:ext uri="{FF2B5EF4-FFF2-40B4-BE49-F238E27FC236}">
              <a16:creationId xmlns:a16="http://schemas.microsoft.com/office/drawing/2014/main" id="{00000000-0008-0000-0900-00000F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6" name="凡例10">
          <a:extLst>
            <a:ext uri="{FF2B5EF4-FFF2-40B4-BE49-F238E27FC236}">
              <a16:creationId xmlns:a16="http://schemas.microsoft.com/office/drawing/2014/main" id="{00000000-0008-0000-0900-000010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election activeCell="L20" sqref="L20:V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9287269</v>
      </c>
      <c r="BO4" s="424"/>
      <c r="BP4" s="424"/>
      <c r="BQ4" s="424"/>
      <c r="BR4" s="424"/>
      <c r="BS4" s="424"/>
      <c r="BT4" s="424"/>
      <c r="BU4" s="425"/>
      <c r="BV4" s="423">
        <v>9371136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v>
      </c>
      <c r="CU4" s="608"/>
      <c r="CV4" s="608"/>
      <c r="CW4" s="608"/>
      <c r="CX4" s="608"/>
      <c r="CY4" s="608"/>
      <c r="CZ4" s="608"/>
      <c r="DA4" s="609"/>
      <c r="DB4" s="607">
        <v>4.8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9108032</v>
      </c>
      <c r="BO5" s="429"/>
      <c r="BP5" s="429"/>
      <c r="BQ5" s="429"/>
      <c r="BR5" s="429"/>
      <c r="BS5" s="429"/>
      <c r="BT5" s="429"/>
      <c r="BU5" s="430"/>
      <c r="BV5" s="428">
        <v>9181003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80.3</v>
      </c>
      <c r="CU5" s="399"/>
      <c r="CV5" s="399"/>
      <c r="CW5" s="399"/>
      <c r="CX5" s="399"/>
      <c r="CY5" s="399"/>
      <c r="CZ5" s="399"/>
      <c r="DA5" s="400"/>
      <c r="DB5" s="398">
        <v>82.2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179237</v>
      </c>
      <c r="BO6" s="429"/>
      <c r="BP6" s="429"/>
      <c r="BQ6" s="429"/>
      <c r="BR6" s="429"/>
      <c r="BS6" s="429"/>
      <c r="BT6" s="429"/>
      <c r="BU6" s="430"/>
      <c r="BV6" s="428">
        <v>190133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82.9</v>
      </c>
      <c r="CU6" s="582"/>
      <c r="CV6" s="582"/>
      <c r="CW6" s="582"/>
      <c r="CX6" s="582"/>
      <c r="CY6" s="582"/>
      <c r="CZ6" s="582"/>
      <c r="DA6" s="583"/>
      <c r="DB6" s="581">
        <v>85.9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13992</v>
      </c>
      <c r="BO7" s="429"/>
      <c r="BP7" s="429"/>
      <c r="BQ7" s="429"/>
      <c r="BR7" s="429"/>
      <c r="BS7" s="429"/>
      <c r="BT7" s="429"/>
      <c r="BU7" s="430"/>
      <c r="BV7" s="428">
        <v>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4116564</v>
      </c>
      <c r="CU7" s="429"/>
      <c r="CV7" s="429"/>
      <c r="CW7" s="429"/>
      <c r="CX7" s="429"/>
      <c r="CY7" s="429"/>
      <c r="CZ7" s="429"/>
      <c r="DA7" s="430"/>
      <c r="DB7" s="428">
        <v>3989801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165245</v>
      </c>
      <c r="BO8" s="429"/>
      <c r="BP8" s="429"/>
      <c r="BQ8" s="429"/>
      <c r="BR8" s="429"/>
      <c r="BS8" s="429"/>
      <c r="BT8" s="429"/>
      <c r="BU8" s="430"/>
      <c r="BV8" s="428">
        <v>190133</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0.26</v>
      </c>
      <c r="CU8" s="542"/>
      <c r="CV8" s="542"/>
      <c r="CW8" s="542"/>
      <c r="CX8" s="542"/>
      <c r="CY8" s="542"/>
      <c r="CZ8" s="542"/>
      <c r="DA8" s="543"/>
      <c r="DB8" s="541">
        <v>0.26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8111</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-24888</v>
      </c>
      <c r="BO9" s="429"/>
      <c r="BP9" s="429"/>
      <c r="BQ9" s="429"/>
      <c r="BR9" s="429"/>
      <c r="BS9" s="429"/>
      <c r="BT9" s="429"/>
      <c r="BU9" s="430"/>
      <c r="BV9" s="428">
        <v>-70297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24.1</v>
      </c>
      <c r="CU9" s="399"/>
      <c r="CV9" s="399"/>
      <c r="CW9" s="399"/>
      <c r="CX9" s="399"/>
      <c r="CY9" s="399"/>
      <c r="CZ9" s="399"/>
      <c r="DA9" s="400"/>
      <c r="DB9" s="398">
        <v>25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7859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68540</v>
      </c>
      <c r="BO10" s="429"/>
      <c r="BP10" s="429"/>
      <c r="BQ10" s="429"/>
      <c r="BR10" s="429"/>
      <c r="BS10" s="429"/>
      <c r="BT10" s="429"/>
      <c r="BU10" s="430"/>
      <c r="BV10" s="428">
        <v>23694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94</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8380</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7989</v>
      </c>
      <c r="S13" s="532"/>
      <c r="T13" s="532"/>
      <c r="U13" s="532"/>
      <c r="V13" s="533"/>
      <c r="W13" s="519" t="s">
        <v>139</v>
      </c>
      <c r="X13" s="441"/>
      <c r="Y13" s="441"/>
      <c r="Z13" s="441"/>
      <c r="AA13" s="441"/>
      <c r="AB13" s="442"/>
      <c r="AC13" s="404">
        <v>817</v>
      </c>
      <c r="AD13" s="405"/>
      <c r="AE13" s="405"/>
      <c r="AF13" s="405"/>
      <c r="AG13" s="406"/>
      <c r="AH13" s="404">
        <v>817</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43652</v>
      </c>
      <c r="BO13" s="429"/>
      <c r="BP13" s="429"/>
      <c r="BQ13" s="429"/>
      <c r="BR13" s="429"/>
      <c r="BS13" s="429"/>
      <c r="BT13" s="429"/>
      <c r="BU13" s="430"/>
      <c r="BV13" s="428">
        <v>-46603</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12</v>
      </c>
      <c r="CU13" s="399"/>
      <c r="CV13" s="399"/>
      <c r="CW13" s="399"/>
      <c r="CX13" s="399"/>
      <c r="CY13" s="399"/>
      <c r="CZ13" s="399"/>
      <c r="DA13" s="400"/>
      <c r="DB13" s="398">
        <v>13.9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8382</v>
      </c>
      <c r="S14" s="532"/>
      <c r="T14" s="532"/>
      <c r="U14" s="532"/>
      <c r="V14" s="533"/>
      <c r="W14" s="534"/>
      <c r="X14" s="444"/>
      <c r="Y14" s="444"/>
      <c r="Z14" s="444"/>
      <c r="AA14" s="444"/>
      <c r="AB14" s="445"/>
      <c r="AC14" s="524">
        <v>21.1</v>
      </c>
      <c r="AD14" s="525"/>
      <c r="AE14" s="525"/>
      <c r="AF14" s="525"/>
      <c r="AG14" s="526"/>
      <c r="AH14" s="524">
        <v>22.1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34.1</v>
      </c>
      <c r="CU14" s="536"/>
      <c r="CV14" s="536"/>
      <c r="CW14" s="536"/>
      <c r="CX14" s="536"/>
      <c r="CY14" s="536"/>
      <c r="CZ14" s="536"/>
      <c r="DA14" s="537"/>
      <c r="DB14" s="535">
        <v>54.6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8002</v>
      </c>
      <c r="S15" s="532"/>
      <c r="T15" s="532"/>
      <c r="U15" s="532"/>
      <c r="V15" s="533"/>
      <c r="W15" s="519" t="s">
        <v>147</v>
      </c>
      <c r="X15" s="441"/>
      <c r="Y15" s="441"/>
      <c r="Z15" s="441"/>
      <c r="AA15" s="441"/>
      <c r="AB15" s="442"/>
      <c r="AC15" s="404">
        <v>663</v>
      </c>
      <c r="AD15" s="405"/>
      <c r="AE15" s="405"/>
      <c r="AF15" s="405"/>
      <c r="AG15" s="406"/>
      <c r="AH15" s="404">
        <v>688</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930934</v>
      </c>
      <c r="BO15" s="424"/>
      <c r="BP15" s="424"/>
      <c r="BQ15" s="424"/>
      <c r="BR15" s="424"/>
      <c r="BS15" s="424"/>
      <c r="BT15" s="424"/>
      <c r="BU15" s="425"/>
      <c r="BV15" s="423">
        <v>918932</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17.100000000000001</v>
      </c>
      <c r="AD16" s="525"/>
      <c r="AE16" s="525"/>
      <c r="AF16" s="525"/>
      <c r="AG16" s="526"/>
      <c r="AH16" s="524">
        <v>18.600000000000001</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3729404</v>
      </c>
      <c r="BO16" s="429"/>
      <c r="BP16" s="429"/>
      <c r="BQ16" s="429"/>
      <c r="BR16" s="429"/>
      <c r="BS16" s="429"/>
      <c r="BT16" s="429"/>
      <c r="BU16" s="430"/>
      <c r="BV16" s="428">
        <v>3576933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2387</v>
      </c>
      <c r="AD17" s="405"/>
      <c r="AE17" s="405"/>
      <c r="AF17" s="405"/>
      <c r="AG17" s="406"/>
      <c r="AH17" s="404">
        <v>2187</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1174977</v>
      </c>
      <c r="BO17" s="429"/>
      <c r="BP17" s="429"/>
      <c r="BQ17" s="429"/>
      <c r="BR17" s="429"/>
      <c r="BS17" s="429"/>
      <c r="BT17" s="429"/>
      <c r="BU17" s="430"/>
      <c r="BV17" s="428">
        <v>1155293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247.3</v>
      </c>
      <c r="M18" s="493"/>
      <c r="N18" s="493"/>
      <c r="O18" s="493"/>
      <c r="P18" s="493"/>
      <c r="Q18" s="493"/>
      <c r="R18" s="494"/>
      <c r="S18" s="494"/>
      <c r="T18" s="494"/>
      <c r="U18" s="494"/>
      <c r="V18" s="495"/>
      <c r="W18" s="509"/>
      <c r="X18" s="510"/>
      <c r="Y18" s="510"/>
      <c r="Z18" s="510"/>
      <c r="AA18" s="510"/>
      <c r="AB18" s="520"/>
      <c r="AC18" s="392">
        <v>61.7</v>
      </c>
      <c r="AD18" s="393"/>
      <c r="AE18" s="393"/>
      <c r="AF18" s="393"/>
      <c r="AG18" s="496"/>
      <c r="AH18" s="392">
        <v>59.2</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3351337</v>
      </c>
      <c r="BO18" s="429"/>
      <c r="BP18" s="429"/>
      <c r="BQ18" s="429"/>
      <c r="BR18" s="429"/>
      <c r="BS18" s="429"/>
      <c r="BT18" s="429"/>
      <c r="BU18" s="430"/>
      <c r="BV18" s="428">
        <v>3417430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33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5644929</v>
      </c>
      <c r="BO19" s="429"/>
      <c r="BP19" s="429"/>
      <c r="BQ19" s="429"/>
      <c r="BR19" s="429"/>
      <c r="BS19" s="429"/>
      <c r="BT19" s="429"/>
      <c r="BU19" s="430"/>
      <c r="BV19" s="428">
        <v>5566736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3148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11645093</v>
      </c>
      <c r="BO23" s="429"/>
      <c r="BP23" s="429"/>
      <c r="BQ23" s="429"/>
      <c r="BR23" s="429"/>
      <c r="BS23" s="429"/>
      <c r="BT23" s="429"/>
      <c r="BU23" s="430"/>
      <c r="BV23" s="428">
        <v>12127947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7750</v>
      </c>
      <c r="R24" s="405"/>
      <c r="S24" s="405"/>
      <c r="T24" s="405"/>
      <c r="U24" s="405"/>
      <c r="V24" s="406"/>
      <c r="W24" s="470"/>
      <c r="X24" s="461"/>
      <c r="Y24" s="462"/>
      <c r="Z24" s="401" t="s">
        <v>171</v>
      </c>
      <c r="AA24" s="402"/>
      <c r="AB24" s="402"/>
      <c r="AC24" s="402"/>
      <c r="AD24" s="402"/>
      <c r="AE24" s="402"/>
      <c r="AF24" s="402"/>
      <c r="AG24" s="403"/>
      <c r="AH24" s="404">
        <v>89</v>
      </c>
      <c r="AI24" s="405"/>
      <c r="AJ24" s="405"/>
      <c r="AK24" s="405"/>
      <c r="AL24" s="406"/>
      <c r="AM24" s="404">
        <v>278303</v>
      </c>
      <c r="AN24" s="405"/>
      <c r="AO24" s="405"/>
      <c r="AP24" s="405"/>
      <c r="AQ24" s="405"/>
      <c r="AR24" s="406"/>
      <c r="AS24" s="404">
        <v>3127</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9350610</v>
      </c>
      <c r="BO24" s="429"/>
      <c r="BP24" s="429"/>
      <c r="BQ24" s="429"/>
      <c r="BR24" s="429"/>
      <c r="BS24" s="429"/>
      <c r="BT24" s="429"/>
      <c r="BU24" s="430"/>
      <c r="BV24" s="428">
        <v>9686835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6160</v>
      </c>
      <c r="R25" s="405"/>
      <c r="S25" s="405"/>
      <c r="T25" s="405"/>
      <c r="U25" s="405"/>
      <c r="V25" s="406"/>
      <c r="W25" s="470"/>
      <c r="X25" s="461"/>
      <c r="Y25" s="462"/>
      <c r="Z25" s="401" t="s">
        <v>174</v>
      </c>
      <c r="AA25" s="402"/>
      <c r="AB25" s="402"/>
      <c r="AC25" s="402"/>
      <c r="AD25" s="402"/>
      <c r="AE25" s="402"/>
      <c r="AF25" s="402"/>
      <c r="AG25" s="403"/>
      <c r="AH25" s="404" t="s">
        <v>137</v>
      </c>
      <c r="AI25" s="405"/>
      <c r="AJ25" s="405"/>
      <c r="AK25" s="405"/>
      <c r="AL25" s="406"/>
      <c r="AM25" s="404" t="s">
        <v>175</v>
      </c>
      <c r="AN25" s="405"/>
      <c r="AO25" s="405"/>
      <c r="AP25" s="405"/>
      <c r="AQ25" s="405"/>
      <c r="AR25" s="406"/>
      <c r="AS25" s="404" t="s">
        <v>137</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52907</v>
      </c>
      <c r="BO25" s="424"/>
      <c r="BP25" s="424"/>
      <c r="BQ25" s="424"/>
      <c r="BR25" s="424"/>
      <c r="BS25" s="424"/>
      <c r="BT25" s="424"/>
      <c r="BU25" s="425"/>
      <c r="BV25" s="423">
        <v>44731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6160</v>
      </c>
      <c r="R26" s="405"/>
      <c r="S26" s="405"/>
      <c r="T26" s="405"/>
      <c r="U26" s="405"/>
      <c r="V26" s="406"/>
      <c r="W26" s="470"/>
      <c r="X26" s="461"/>
      <c r="Y26" s="462"/>
      <c r="Z26" s="401" t="s">
        <v>178</v>
      </c>
      <c r="AA26" s="483"/>
      <c r="AB26" s="483"/>
      <c r="AC26" s="483"/>
      <c r="AD26" s="483"/>
      <c r="AE26" s="483"/>
      <c r="AF26" s="483"/>
      <c r="AG26" s="484"/>
      <c r="AH26" s="404">
        <v>1</v>
      </c>
      <c r="AI26" s="405"/>
      <c r="AJ26" s="405"/>
      <c r="AK26" s="405"/>
      <c r="AL26" s="406"/>
      <c r="AM26" s="404" t="s">
        <v>179</v>
      </c>
      <c r="AN26" s="405"/>
      <c r="AO26" s="405"/>
      <c r="AP26" s="405"/>
      <c r="AQ26" s="405"/>
      <c r="AR26" s="406"/>
      <c r="AS26" s="404" t="s">
        <v>180</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2610</v>
      </c>
      <c r="R27" s="405"/>
      <c r="S27" s="405"/>
      <c r="T27" s="405"/>
      <c r="U27" s="405"/>
      <c r="V27" s="406"/>
      <c r="W27" s="470"/>
      <c r="X27" s="461"/>
      <c r="Y27" s="462"/>
      <c r="Z27" s="401" t="s">
        <v>183</v>
      </c>
      <c r="AA27" s="402"/>
      <c r="AB27" s="402"/>
      <c r="AC27" s="402"/>
      <c r="AD27" s="402"/>
      <c r="AE27" s="402"/>
      <c r="AF27" s="402"/>
      <c r="AG27" s="403"/>
      <c r="AH27" s="404">
        <v>3</v>
      </c>
      <c r="AI27" s="405"/>
      <c r="AJ27" s="405"/>
      <c r="AK27" s="405"/>
      <c r="AL27" s="406"/>
      <c r="AM27" s="404">
        <v>9312</v>
      </c>
      <c r="AN27" s="405"/>
      <c r="AO27" s="405"/>
      <c r="AP27" s="405"/>
      <c r="AQ27" s="405"/>
      <c r="AR27" s="406"/>
      <c r="AS27" s="404">
        <v>3104</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134557</v>
      </c>
      <c r="BO27" s="432"/>
      <c r="BP27" s="432"/>
      <c r="BQ27" s="432"/>
      <c r="BR27" s="432"/>
      <c r="BS27" s="432"/>
      <c r="BT27" s="432"/>
      <c r="BU27" s="433"/>
      <c r="BV27" s="431">
        <v>124552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2080</v>
      </c>
      <c r="R28" s="405"/>
      <c r="S28" s="405"/>
      <c r="T28" s="405"/>
      <c r="U28" s="405"/>
      <c r="V28" s="406"/>
      <c r="W28" s="470"/>
      <c r="X28" s="461"/>
      <c r="Y28" s="462"/>
      <c r="Z28" s="401" t="s">
        <v>186</v>
      </c>
      <c r="AA28" s="402"/>
      <c r="AB28" s="402"/>
      <c r="AC28" s="402"/>
      <c r="AD28" s="402"/>
      <c r="AE28" s="402"/>
      <c r="AF28" s="402"/>
      <c r="AG28" s="403"/>
      <c r="AH28" s="404" t="s">
        <v>128</v>
      </c>
      <c r="AI28" s="405"/>
      <c r="AJ28" s="405"/>
      <c r="AK28" s="405"/>
      <c r="AL28" s="406"/>
      <c r="AM28" s="404" t="s">
        <v>128</v>
      </c>
      <c r="AN28" s="405"/>
      <c r="AO28" s="405"/>
      <c r="AP28" s="405"/>
      <c r="AQ28" s="405"/>
      <c r="AR28" s="406"/>
      <c r="AS28" s="404" t="s">
        <v>175</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410780</v>
      </c>
      <c r="BO28" s="424"/>
      <c r="BP28" s="424"/>
      <c r="BQ28" s="424"/>
      <c r="BR28" s="424"/>
      <c r="BS28" s="424"/>
      <c r="BT28" s="424"/>
      <c r="BU28" s="425"/>
      <c r="BV28" s="423">
        <v>342240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10</v>
      </c>
      <c r="M29" s="405"/>
      <c r="N29" s="405"/>
      <c r="O29" s="405"/>
      <c r="P29" s="406"/>
      <c r="Q29" s="404">
        <v>1760</v>
      </c>
      <c r="R29" s="405"/>
      <c r="S29" s="405"/>
      <c r="T29" s="405"/>
      <c r="U29" s="405"/>
      <c r="V29" s="406"/>
      <c r="W29" s="471"/>
      <c r="X29" s="472"/>
      <c r="Y29" s="473"/>
      <c r="Z29" s="401" t="s">
        <v>189</v>
      </c>
      <c r="AA29" s="402"/>
      <c r="AB29" s="402"/>
      <c r="AC29" s="402"/>
      <c r="AD29" s="402"/>
      <c r="AE29" s="402"/>
      <c r="AF29" s="402"/>
      <c r="AG29" s="403"/>
      <c r="AH29" s="404">
        <v>92</v>
      </c>
      <c r="AI29" s="405"/>
      <c r="AJ29" s="405"/>
      <c r="AK29" s="405"/>
      <c r="AL29" s="406"/>
      <c r="AM29" s="404">
        <v>287615</v>
      </c>
      <c r="AN29" s="405"/>
      <c r="AO29" s="405"/>
      <c r="AP29" s="405"/>
      <c r="AQ29" s="405"/>
      <c r="AR29" s="406"/>
      <c r="AS29" s="404">
        <v>3126</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1275431</v>
      </c>
      <c r="BO29" s="429"/>
      <c r="BP29" s="429"/>
      <c r="BQ29" s="429"/>
      <c r="BR29" s="429"/>
      <c r="BS29" s="429"/>
      <c r="BT29" s="429"/>
      <c r="BU29" s="430"/>
      <c r="BV29" s="428">
        <v>1294349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99.2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748074</v>
      </c>
      <c r="BO30" s="432"/>
      <c r="BP30" s="432"/>
      <c r="BQ30" s="432"/>
      <c r="BR30" s="432"/>
      <c r="BS30" s="432"/>
      <c r="BT30" s="432"/>
      <c r="BU30" s="433"/>
      <c r="BV30" s="431">
        <v>595564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198</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国民健康保険東川町立診療所特別会計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3</v>
      </c>
      <c r="BF34" s="387"/>
      <c r="BG34" s="386" t="str">
        <f>IF('各会計、関係団体の財政状況及び健全化判断比率'!B29="","",'各会計、関係団体の財政状況及び健全化判断比率'!B29)</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4</v>
      </c>
      <c r="BX34" s="387"/>
      <c r="BY34" s="386" t="str">
        <f>IF('各会計、関係団体の財政状況及び健全化判断比率'!B68="","",'各会計、関係団体の財政状況及び健全化判断比率'!B68)</f>
        <v>大雪清掃組合</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東川振興公社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t="str">
        <f>IF(W35="","",U34+1)</f>
        <v/>
      </c>
      <c r="V35" s="387"/>
      <c r="W35" s="386"/>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5</v>
      </c>
      <c r="BX35" s="387"/>
      <c r="BY35" s="386" t="str">
        <f>IF('各会計、関係団体の財政状況及び健全化判断比率'!B69="","",'各会計、関係団体の財政状況及び健全化判断比率'!B69)</f>
        <v>大雪葬斎組合</v>
      </c>
      <c r="BZ35" s="386"/>
      <c r="CA35" s="386"/>
      <c r="CB35" s="386"/>
      <c r="CC35" s="386"/>
      <c r="CD35" s="386"/>
      <c r="CE35" s="386"/>
      <c r="CF35" s="386"/>
      <c r="CG35" s="386"/>
      <c r="CH35" s="386"/>
      <c r="CI35" s="386"/>
      <c r="CJ35" s="386"/>
      <c r="CK35" s="386"/>
      <c r="CL35" s="386"/>
      <c r="CM35" s="386"/>
      <c r="CN35" s="214"/>
      <c r="CO35" s="387">
        <f t="shared" ref="CO35:CO43" si="3">IF(CQ35="","",CO34+1)</f>
        <v>14</v>
      </c>
      <c r="CP35" s="387"/>
      <c r="CQ35" s="386" t="str">
        <f>IF('各会計、関係団体の財政状況及び健全化判断比率'!BS8="","",'各会計、関係団体の財政状況及び健全化判断比率'!BS8)</f>
        <v>東川農業振興公社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6</v>
      </c>
      <c r="BX36" s="387"/>
      <c r="BY36" s="386" t="str">
        <f>IF('各会計、関係団体の財政状況及び健全化判断比率'!B70="","",'各会計、関係団体の財政状況及び健全化判断比率'!B70)</f>
        <v>大雪消防組合</v>
      </c>
      <c r="BZ36" s="386"/>
      <c r="CA36" s="386"/>
      <c r="CB36" s="386"/>
      <c r="CC36" s="386"/>
      <c r="CD36" s="386"/>
      <c r="CE36" s="386"/>
      <c r="CF36" s="386"/>
      <c r="CG36" s="386"/>
      <c r="CH36" s="386"/>
      <c r="CI36" s="386"/>
      <c r="CJ36" s="386"/>
      <c r="CK36" s="386"/>
      <c r="CL36" s="386"/>
      <c r="CM36" s="386"/>
      <c r="CN36" s="214"/>
      <c r="CO36" s="387">
        <f t="shared" si="3"/>
        <v>15</v>
      </c>
      <c r="CP36" s="387"/>
      <c r="CQ36" s="386" t="str">
        <f>IF('各会計、関係団体の財政状況及び健全化判断比率'!BS9="","",'各会計、関係団体の財政状況及び健全化判断比率'!BS9)</f>
        <v>HJK</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7</v>
      </c>
      <c r="BX37" s="387"/>
      <c r="BY37" s="386" t="str">
        <f>IF('各会計、関係団体の財政状況及び健全化判断比率'!B71="","",'各会計、関係団体の財政状況及び健全化判断比率'!B71)</f>
        <v>大雪地区広域連合　一般会計</v>
      </c>
      <c r="BZ37" s="386"/>
      <c r="CA37" s="386"/>
      <c r="CB37" s="386"/>
      <c r="CC37" s="386"/>
      <c r="CD37" s="386"/>
      <c r="CE37" s="386"/>
      <c r="CF37" s="386"/>
      <c r="CG37" s="386"/>
      <c r="CH37" s="386"/>
      <c r="CI37" s="386"/>
      <c r="CJ37" s="386"/>
      <c r="CK37" s="386"/>
      <c r="CL37" s="386"/>
      <c r="CM37" s="386"/>
      <c r="CN37" s="214"/>
      <c r="CO37" s="387">
        <f t="shared" si="3"/>
        <v>16</v>
      </c>
      <c r="CP37" s="387"/>
      <c r="CQ37" s="386" t="str">
        <f>IF('各会計、関係団体の財政状況及び健全化判断比率'!BS10="","",'各会計、関係団体の財政状況及び健全化判断比率'!BS10)</f>
        <v>東川町土地開発公社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8</v>
      </c>
      <c r="BX38" s="387"/>
      <c r="BY38" s="386" t="str">
        <f>IF('各会計、関係団体の財政状況及び健全化判断比率'!B72="","",'各会計、関係団体の財政状況及び健全化判断比率'!B72)</f>
        <v>大雪地区広域連合　介護保険特別会計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9</v>
      </c>
      <c r="BX39" s="387"/>
      <c r="BY39" s="386" t="str">
        <f>IF('各会計、関係団体の財政状況及び健全化判断比率'!B73="","",'各会計、関係団体の財政状況及び健全化判断比率'!B73)</f>
        <v>大雪地区広域連合　国民健康保険特別会計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10</v>
      </c>
      <c r="BX40" s="387"/>
      <c r="BY40" s="386" t="str">
        <f>IF('各会計、関係団体の財政状況及び健全化判断比率'!B74="","",'各会計、関係団体の財政状況及び健全化判断比率'!B74)</f>
        <v>大雪地区広域連合　後期高齢者医療特別会計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11</v>
      </c>
      <c r="BX41" s="387"/>
      <c r="BY41" s="386" t="str">
        <f>IF('各会計、関係団体の財政状況及び健全化判断比率'!B75="","",'各会計、関係団体の財政状況及び健全化判断比率'!B75)</f>
        <v>上川教育研修センター組合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12</v>
      </c>
      <c r="BX42" s="387"/>
      <c r="BY42" s="386" t="str">
        <f>IF('各会計、関係団体の財政状況及び健全化判断比率'!B76="","",'各会計、関係団体の財政状況及び健全化判断比率'!B76)</f>
        <v>上川広域滞納整理機構</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3u6Ae+p3ceuvHXZ+AzNu1343N8V6kkpBo6rxaLuIN4R3cuLDi0CSq/DgLC5qMZ3tjK/w+PjEN0VJWjIwHmUig==" saltValue="Gcg5cxdE2U/+Q6STpvTl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0" t="s">
        <v>565</v>
      </c>
      <c r="D34" s="1210"/>
      <c r="E34" s="1211"/>
      <c r="F34" s="32">
        <v>3.74</v>
      </c>
      <c r="G34" s="33">
        <v>4.51</v>
      </c>
      <c r="H34" s="33">
        <v>6.61</v>
      </c>
      <c r="I34" s="33">
        <v>4.76</v>
      </c>
      <c r="J34" s="34">
        <v>4.01</v>
      </c>
      <c r="K34" s="22"/>
      <c r="L34" s="22"/>
      <c r="M34" s="22"/>
      <c r="N34" s="22"/>
      <c r="O34" s="22"/>
      <c r="P34" s="22"/>
    </row>
    <row r="35" spans="1:16" ht="39" customHeight="1" x14ac:dyDescent="0.15">
      <c r="A35" s="22"/>
      <c r="B35" s="35"/>
      <c r="C35" s="1204" t="s">
        <v>566</v>
      </c>
      <c r="D35" s="1205"/>
      <c r="E35" s="1206"/>
      <c r="F35" s="36">
        <v>1.44</v>
      </c>
      <c r="G35" s="37">
        <v>0.75</v>
      </c>
      <c r="H35" s="37">
        <v>0.87</v>
      </c>
      <c r="I35" s="37">
        <v>1.03</v>
      </c>
      <c r="J35" s="38">
        <v>0.4</v>
      </c>
      <c r="K35" s="22"/>
      <c r="L35" s="22"/>
      <c r="M35" s="22"/>
      <c r="N35" s="22"/>
      <c r="O35" s="22"/>
      <c r="P35" s="22"/>
    </row>
    <row r="36" spans="1:16" ht="39" customHeight="1" x14ac:dyDescent="0.15">
      <c r="A36" s="22"/>
      <c r="B36" s="35"/>
      <c r="C36" s="1204" t="s">
        <v>567</v>
      </c>
      <c r="D36" s="1205"/>
      <c r="E36" s="1206"/>
      <c r="F36" s="36">
        <v>0.36</v>
      </c>
      <c r="G36" s="37">
        <v>0</v>
      </c>
      <c r="H36" s="37">
        <v>0.26</v>
      </c>
      <c r="I36" s="37">
        <v>0.36</v>
      </c>
      <c r="J36" s="38">
        <v>0.28999999999999998</v>
      </c>
      <c r="K36" s="22"/>
      <c r="L36" s="22"/>
      <c r="M36" s="22"/>
      <c r="N36" s="22"/>
      <c r="O36" s="22"/>
      <c r="P36" s="22"/>
    </row>
    <row r="37" spans="1:16" ht="39" customHeight="1" x14ac:dyDescent="0.15">
      <c r="A37" s="22"/>
      <c r="B37" s="35"/>
      <c r="C37" s="1204"/>
      <c r="D37" s="1205"/>
      <c r="E37" s="1206"/>
      <c r="F37" s="36"/>
      <c r="G37" s="37"/>
      <c r="H37" s="37"/>
      <c r="I37" s="37"/>
      <c r="J37" s="38"/>
      <c r="K37" s="22"/>
      <c r="L37" s="22"/>
      <c r="M37" s="22"/>
      <c r="N37" s="22"/>
      <c r="O37" s="22"/>
      <c r="P37" s="22"/>
    </row>
    <row r="38" spans="1:16" ht="39" customHeight="1" x14ac:dyDescent="0.15">
      <c r="A38" s="22"/>
      <c r="B38" s="35"/>
      <c r="C38" s="1204"/>
      <c r="D38" s="1205"/>
      <c r="E38" s="1206"/>
      <c r="F38" s="36"/>
      <c r="G38" s="37"/>
      <c r="H38" s="37"/>
      <c r="I38" s="37"/>
      <c r="J38" s="38"/>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568</v>
      </c>
      <c r="D42" s="1205"/>
      <c r="E42" s="1206"/>
      <c r="F42" s="36" t="s">
        <v>516</v>
      </c>
      <c r="G42" s="37" t="s">
        <v>516</v>
      </c>
      <c r="H42" s="37" t="s">
        <v>516</v>
      </c>
      <c r="I42" s="37" t="s">
        <v>516</v>
      </c>
      <c r="J42" s="38" t="s">
        <v>516</v>
      </c>
      <c r="K42" s="22"/>
      <c r="L42" s="22"/>
      <c r="M42" s="22"/>
      <c r="N42" s="22"/>
      <c r="O42" s="22"/>
      <c r="P42" s="22"/>
    </row>
    <row r="43" spans="1:16" ht="39" customHeight="1" thickBot="1" x14ac:dyDescent="0.2">
      <c r="A43" s="22"/>
      <c r="B43" s="40"/>
      <c r="C43" s="1207" t="s">
        <v>569</v>
      </c>
      <c r="D43" s="1208"/>
      <c r="E43" s="1209"/>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drWwVpBxEjlhs0ZB4lyIPKfNLR23Mph29gzkLdRk/kI/LTc0Iicq+FgKzgyv4K6A+nSVSfW6VuJQgYCWdA2Rg==" saltValue="wFmGs2Mg3QwGNe82Z3qN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923</v>
      </c>
      <c r="L45" s="60">
        <v>1213</v>
      </c>
      <c r="M45" s="60">
        <v>1380</v>
      </c>
      <c r="N45" s="60">
        <v>1455</v>
      </c>
      <c r="O45" s="61">
        <v>1530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516</v>
      </c>
      <c r="L46" s="64" t="s">
        <v>516</v>
      </c>
      <c r="M46" s="64" t="s">
        <v>516</v>
      </c>
      <c r="N46" s="64" t="s">
        <v>516</v>
      </c>
      <c r="O46" s="65" t="s">
        <v>516</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516</v>
      </c>
      <c r="L47" s="64" t="s">
        <v>516</v>
      </c>
      <c r="M47" s="64" t="s">
        <v>516</v>
      </c>
      <c r="N47" s="64" t="s">
        <v>516</v>
      </c>
      <c r="O47" s="65" t="s">
        <v>516</v>
      </c>
      <c r="P47" s="48"/>
      <c r="Q47" s="48"/>
      <c r="R47" s="48"/>
      <c r="S47" s="48"/>
      <c r="T47" s="48"/>
      <c r="U47" s="48"/>
    </row>
    <row r="48" spans="1:21" ht="30.75" customHeight="1" x14ac:dyDescent="0.15">
      <c r="A48" s="48"/>
      <c r="B48" s="1232"/>
      <c r="C48" s="1233"/>
      <c r="D48" s="62"/>
      <c r="E48" s="1214" t="s">
        <v>15</v>
      </c>
      <c r="F48" s="1214"/>
      <c r="G48" s="1214"/>
      <c r="H48" s="1214"/>
      <c r="I48" s="1214"/>
      <c r="J48" s="1215"/>
      <c r="K48" s="63">
        <v>61</v>
      </c>
      <c r="L48" s="64">
        <v>30</v>
      </c>
      <c r="M48" s="64">
        <v>63</v>
      </c>
      <c r="N48" s="64">
        <v>61</v>
      </c>
      <c r="O48" s="65">
        <v>56</v>
      </c>
      <c r="P48" s="48"/>
      <c r="Q48" s="48"/>
      <c r="R48" s="48"/>
      <c r="S48" s="48"/>
      <c r="T48" s="48"/>
      <c r="U48" s="48"/>
    </row>
    <row r="49" spans="1:21" ht="30.75" customHeight="1" x14ac:dyDescent="0.15">
      <c r="A49" s="48"/>
      <c r="B49" s="1232"/>
      <c r="C49" s="1233"/>
      <c r="D49" s="62"/>
      <c r="E49" s="1214" t="s">
        <v>16</v>
      </c>
      <c r="F49" s="1214"/>
      <c r="G49" s="1214"/>
      <c r="H49" s="1214"/>
      <c r="I49" s="1214"/>
      <c r="J49" s="1215"/>
      <c r="K49" s="63">
        <v>34</v>
      </c>
      <c r="L49" s="64">
        <v>34</v>
      </c>
      <c r="M49" s="64">
        <v>32</v>
      </c>
      <c r="N49" s="64">
        <v>29</v>
      </c>
      <c r="O49" s="65">
        <v>38</v>
      </c>
      <c r="P49" s="48"/>
      <c r="Q49" s="48"/>
      <c r="R49" s="48"/>
      <c r="S49" s="48"/>
      <c r="T49" s="48"/>
      <c r="U49" s="48"/>
    </row>
    <row r="50" spans="1:21" ht="30.75" customHeight="1" x14ac:dyDescent="0.15">
      <c r="A50" s="48"/>
      <c r="B50" s="1232"/>
      <c r="C50" s="1233"/>
      <c r="D50" s="62"/>
      <c r="E50" s="1214" t="s">
        <v>17</v>
      </c>
      <c r="F50" s="1214"/>
      <c r="G50" s="1214"/>
      <c r="H50" s="1214"/>
      <c r="I50" s="1214"/>
      <c r="J50" s="1215"/>
      <c r="K50" s="63">
        <v>3</v>
      </c>
      <c r="L50" s="64">
        <v>2</v>
      </c>
      <c r="M50" s="64">
        <v>3</v>
      </c>
      <c r="N50" s="64">
        <v>10</v>
      </c>
      <c r="O50" s="65">
        <v>11</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v>1</v>
      </c>
      <c r="M51" s="64">
        <v>1</v>
      </c>
      <c r="N51" s="64">
        <v>1</v>
      </c>
      <c r="O51" s="65">
        <v>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804</v>
      </c>
      <c r="L52" s="64">
        <v>859</v>
      </c>
      <c r="M52" s="64">
        <v>1008</v>
      </c>
      <c r="N52" s="64">
        <v>1167</v>
      </c>
      <c r="O52" s="65">
        <v>1382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218</v>
      </c>
      <c r="L53" s="69">
        <v>421</v>
      </c>
      <c r="M53" s="69">
        <v>471</v>
      </c>
      <c r="N53" s="69">
        <v>389</v>
      </c>
      <c r="O53" s="70">
        <v>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516</v>
      </c>
      <c r="L57" s="84" t="s">
        <v>516</v>
      </c>
      <c r="M57" s="84" t="s">
        <v>516</v>
      </c>
      <c r="N57" s="84" t="s">
        <v>516</v>
      </c>
      <c r="O57" s="85" t="s">
        <v>516</v>
      </c>
    </row>
    <row r="58" spans="1:21" ht="31.5" customHeight="1" thickBot="1" x14ac:dyDescent="0.2">
      <c r="B58" s="1222"/>
      <c r="C58" s="1223"/>
      <c r="D58" s="1227" t="s">
        <v>27</v>
      </c>
      <c r="E58" s="1228"/>
      <c r="F58" s="1228"/>
      <c r="G58" s="1228"/>
      <c r="H58" s="1228"/>
      <c r="I58" s="1228"/>
      <c r="J58" s="1229"/>
      <c r="K58" s="86" t="s">
        <v>516</v>
      </c>
      <c r="L58" s="87" t="s">
        <v>516</v>
      </c>
      <c r="M58" s="87" t="s">
        <v>516</v>
      </c>
      <c r="N58" s="87" t="s">
        <v>516</v>
      </c>
      <c r="O58" s="88" t="s">
        <v>516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ml+gnWEyUpjC+ZKyjg0SJeXMTn8A4RorOvcDh22yJvDLd0sq9KsM2bZw4AGcSM7HRpJFx7XNvBiWE7TOGgQIw==" saltValue="EjxosostT3YEWcqs0yBa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0" t="s">
        <v>30</v>
      </c>
      <c r="C41" s="1251"/>
      <c r="D41" s="102"/>
      <c r="E41" s="1252" t="s">
        <v>31</v>
      </c>
      <c r="F41" s="1252"/>
      <c r="G41" s="1252"/>
      <c r="H41" s="1253"/>
      <c r="I41" s="103">
        <v>11523</v>
      </c>
      <c r="J41" s="104">
        <v>11942</v>
      </c>
      <c r="K41" s="104">
        <v>12310</v>
      </c>
      <c r="L41" s="104">
        <v>12128</v>
      </c>
      <c r="M41" s="105">
        <v>11645</v>
      </c>
    </row>
    <row r="42" spans="2:13" ht="27.75" customHeight="1" x14ac:dyDescent="0.15">
      <c r="B42" s="1240"/>
      <c r="C42" s="1241"/>
      <c r="D42" s="106"/>
      <c r="E42" s="1244" t="s">
        <v>32</v>
      </c>
      <c r="F42" s="1244"/>
      <c r="G42" s="1244"/>
      <c r="H42" s="1245"/>
      <c r="I42" s="107" t="s">
        <v>516</v>
      </c>
      <c r="J42" s="108" t="s">
        <v>516</v>
      </c>
      <c r="K42" s="108" t="s">
        <v>516</v>
      </c>
      <c r="L42" s="108" t="s">
        <v>516</v>
      </c>
      <c r="M42" s="109" t="s">
        <v>516</v>
      </c>
    </row>
    <row r="43" spans="2:13" ht="27.75" customHeight="1" x14ac:dyDescent="0.15">
      <c r="B43" s="1240"/>
      <c r="C43" s="1241"/>
      <c r="D43" s="106"/>
      <c r="E43" s="1244" t="s">
        <v>33</v>
      </c>
      <c r="F43" s="1244"/>
      <c r="G43" s="1244"/>
      <c r="H43" s="1245"/>
      <c r="I43" s="107">
        <v>841</v>
      </c>
      <c r="J43" s="108">
        <v>781</v>
      </c>
      <c r="K43" s="108">
        <v>716</v>
      </c>
      <c r="L43" s="108">
        <v>675</v>
      </c>
      <c r="M43" s="109">
        <v>631</v>
      </c>
    </row>
    <row r="44" spans="2:13" ht="27.75" customHeight="1" x14ac:dyDescent="0.15">
      <c r="B44" s="1240"/>
      <c r="C44" s="1241"/>
      <c r="D44" s="106"/>
      <c r="E44" s="1244" t="s">
        <v>34</v>
      </c>
      <c r="F44" s="1244"/>
      <c r="G44" s="1244"/>
      <c r="H44" s="1245"/>
      <c r="I44" s="107">
        <v>163</v>
      </c>
      <c r="J44" s="108">
        <v>132</v>
      </c>
      <c r="K44" s="108">
        <v>196</v>
      </c>
      <c r="L44" s="108">
        <v>200</v>
      </c>
      <c r="M44" s="109">
        <v>187</v>
      </c>
    </row>
    <row r="45" spans="2:13" ht="27.75" customHeight="1" x14ac:dyDescent="0.15">
      <c r="B45" s="1240"/>
      <c r="C45" s="1241"/>
      <c r="D45" s="106"/>
      <c r="E45" s="1244" t="s">
        <v>35</v>
      </c>
      <c r="F45" s="1244"/>
      <c r="G45" s="1244"/>
      <c r="H45" s="1245"/>
      <c r="I45" s="107">
        <v>1006</v>
      </c>
      <c r="J45" s="108">
        <v>956</v>
      </c>
      <c r="K45" s="108">
        <v>825</v>
      </c>
      <c r="L45" s="108">
        <v>775</v>
      </c>
      <c r="M45" s="109">
        <v>796</v>
      </c>
    </row>
    <row r="46" spans="2:13" ht="27.75" customHeight="1" x14ac:dyDescent="0.15">
      <c r="B46" s="1240"/>
      <c r="C46" s="1241"/>
      <c r="D46" s="110"/>
      <c r="E46" s="1244" t="s">
        <v>36</v>
      </c>
      <c r="F46" s="1244"/>
      <c r="G46" s="1244"/>
      <c r="H46" s="1245"/>
      <c r="I46" s="107" t="s">
        <v>516</v>
      </c>
      <c r="J46" s="108" t="s">
        <v>516</v>
      </c>
      <c r="K46" s="108" t="s">
        <v>516</v>
      </c>
      <c r="L46" s="108" t="s">
        <v>516</v>
      </c>
      <c r="M46" s="109" t="s">
        <v>516</v>
      </c>
    </row>
    <row r="47" spans="2:13" ht="27.75" customHeight="1" x14ac:dyDescent="0.15">
      <c r="B47" s="1240"/>
      <c r="C47" s="1241"/>
      <c r="D47" s="111"/>
      <c r="E47" s="1254" t="s">
        <v>37</v>
      </c>
      <c r="F47" s="1255"/>
      <c r="G47" s="1255"/>
      <c r="H47" s="1256"/>
      <c r="I47" s="107" t="s">
        <v>516</v>
      </c>
      <c r="J47" s="108" t="s">
        <v>516</v>
      </c>
      <c r="K47" s="108" t="s">
        <v>516</v>
      </c>
      <c r="L47" s="108" t="s">
        <v>516</v>
      </c>
      <c r="M47" s="109" t="s">
        <v>516</v>
      </c>
    </row>
    <row r="48" spans="2:13" ht="27.75" customHeight="1" x14ac:dyDescent="0.15">
      <c r="B48" s="1240"/>
      <c r="C48" s="1241"/>
      <c r="D48" s="106"/>
      <c r="E48" s="1244" t="s">
        <v>38</v>
      </c>
      <c r="F48" s="1244"/>
      <c r="G48" s="1244"/>
      <c r="H48" s="1245"/>
      <c r="I48" s="107" t="s">
        <v>516</v>
      </c>
      <c r="J48" s="108" t="s">
        <v>516</v>
      </c>
      <c r="K48" s="108" t="s">
        <v>516</v>
      </c>
      <c r="L48" s="108" t="s">
        <v>516</v>
      </c>
      <c r="M48" s="109" t="s">
        <v>516</v>
      </c>
    </row>
    <row r="49" spans="2:13" ht="27.75" customHeight="1" x14ac:dyDescent="0.15">
      <c r="B49" s="1242"/>
      <c r="C49" s="1243"/>
      <c r="D49" s="106"/>
      <c r="E49" s="1244" t="s">
        <v>39</v>
      </c>
      <c r="F49" s="1244"/>
      <c r="G49" s="1244"/>
      <c r="H49" s="1245"/>
      <c r="I49" s="107" t="s">
        <v>516</v>
      </c>
      <c r="J49" s="108" t="s">
        <v>516</v>
      </c>
      <c r="K49" s="108" t="s">
        <v>516</v>
      </c>
      <c r="L49" s="108" t="s">
        <v>516</v>
      </c>
      <c r="M49" s="109" t="s">
        <v>516</v>
      </c>
    </row>
    <row r="50" spans="2:13" ht="27.75" customHeight="1" x14ac:dyDescent="0.15">
      <c r="B50" s="1238" t="s">
        <v>40</v>
      </c>
      <c r="C50" s="1239"/>
      <c r="D50" s="112"/>
      <c r="E50" s="1244" t="s">
        <v>41</v>
      </c>
      <c r="F50" s="1244"/>
      <c r="G50" s="1244"/>
      <c r="H50" s="1245"/>
      <c r="I50" s="107">
        <v>2480</v>
      </c>
      <c r="J50" s="108">
        <v>2259</v>
      </c>
      <c r="K50" s="108">
        <v>2190</v>
      </c>
      <c r="L50" s="108">
        <v>2357</v>
      </c>
      <c r="M50" s="109">
        <v>1436</v>
      </c>
    </row>
    <row r="51" spans="2:13" ht="27.75" customHeight="1" x14ac:dyDescent="0.15">
      <c r="B51" s="1240"/>
      <c r="C51" s="1241"/>
      <c r="D51" s="106"/>
      <c r="E51" s="1244" t="s">
        <v>42</v>
      </c>
      <c r="F51" s="1244"/>
      <c r="G51" s="1244"/>
      <c r="H51" s="1245"/>
      <c r="I51" s="107">
        <v>793</v>
      </c>
      <c r="J51" s="108">
        <v>881</v>
      </c>
      <c r="K51" s="108">
        <v>1186</v>
      </c>
      <c r="L51" s="108">
        <v>1631</v>
      </c>
      <c r="M51" s="109">
        <v>2782</v>
      </c>
    </row>
    <row r="52" spans="2:13" ht="27.75" customHeight="1" x14ac:dyDescent="0.15">
      <c r="B52" s="1242"/>
      <c r="C52" s="1243"/>
      <c r="D52" s="106"/>
      <c r="E52" s="1244" t="s">
        <v>43</v>
      </c>
      <c r="F52" s="1244"/>
      <c r="G52" s="1244"/>
      <c r="H52" s="1245"/>
      <c r="I52" s="107">
        <v>9111</v>
      </c>
      <c r="J52" s="108">
        <v>8234</v>
      </c>
      <c r="K52" s="108">
        <v>8128</v>
      </c>
      <c r="L52" s="108">
        <v>8112</v>
      </c>
      <c r="M52" s="109">
        <v>7971</v>
      </c>
    </row>
    <row r="53" spans="2:13" ht="27.75" customHeight="1" thickBot="1" x14ac:dyDescent="0.2">
      <c r="B53" s="1246" t="s">
        <v>44</v>
      </c>
      <c r="C53" s="1247"/>
      <c r="D53" s="113"/>
      <c r="E53" s="1248" t="s">
        <v>45</v>
      </c>
      <c r="F53" s="1248"/>
      <c r="G53" s="1248"/>
      <c r="H53" s="1249"/>
      <c r="I53" s="114">
        <v>1148</v>
      </c>
      <c r="J53" s="115">
        <v>2437</v>
      </c>
      <c r="K53" s="115">
        <v>2543</v>
      </c>
      <c r="L53" s="115">
        <v>1678</v>
      </c>
      <c r="M53" s="116">
        <v>1070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dcrwQfd60KOAf3zQI6AuvCNlBOtBPM0zYkPny2BhByY/63qgStKyOGvrGLXizpmYl1K9AN4vonsWChTGMEbcw==" saltValue="pgAmutR6UdwwANzkmEH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40" zoomScaleNormal="4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5" t="s">
        <v>48</v>
      </c>
      <c r="D55" s="1265"/>
      <c r="E55" s="1266"/>
      <c r="F55" s="128">
        <v>319</v>
      </c>
      <c r="G55" s="128">
        <v>342</v>
      </c>
      <c r="H55" s="129">
        <v>411</v>
      </c>
    </row>
    <row r="56" spans="2:8" ht="52.5" customHeight="1" x14ac:dyDescent="0.15">
      <c r="B56" s="130"/>
      <c r="C56" s="1267" t="s">
        <v>49</v>
      </c>
      <c r="D56" s="1267"/>
      <c r="E56" s="1268"/>
      <c r="F56" s="131">
        <v>1256</v>
      </c>
      <c r="G56" s="131">
        <v>1294</v>
      </c>
      <c r="H56" s="132">
        <v>1275</v>
      </c>
    </row>
    <row r="57" spans="2:8" ht="53.25" customHeight="1" x14ac:dyDescent="0.15">
      <c r="B57" s="130"/>
      <c r="C57" s="1269" t="s">
        <v>50</v>
      </c>
      <c r="D57" s="1269"/>
      <c r="E57" s="1270"/>
      <c r="F57" s="133">
        <v>501</v>
      </c>
      <c r="G57" s="133">
        <v>596</v>
      </c>
      <c r="H57" s="134">
        <v>748</v>
      </c>
    </row>
    <row r="58" spans="2:8" ht="45.75" customHeight="1" x14ac:dyDescent="0.15">
      <c r="B58" s="135"/>
      <c r="C58" s="1257" t="s">
        <v>593</v>
      </c>
      <c r="D58" s="1258"/>
      <c r="E58" s="1259"/>
      <c r="F58" s="136">
        <v>89</v>
      </c>
      <c r="G58" s="136">
        <v>183</v>
      </c>
      <c r="H58" s="137">
        <v>276</v>
      </c>
    </row>
    <row r="59" spans="2:8" ht="45.75" customHeight="1" x14ac:dyDescent="0.15">
      <c r="B59" s="135"/>
      <c r="C59" s="1257" t="s">
        <v>590</v>
      </c>
      <c r="D59" s="1258"/>
      <c r="E59" s="1259"/>
      <c r="F59" s="136">
        <v>181</v>
      </c>
      <c r="G59" s="136">
        <v>171</v>
      </c>
      <c r="H59" s="137">
        <v>171</v>
      </c>
    </row>
    <row r="60" spans="2:8" ht="45.75" customHeight="1" x14ac:dyDescent="0.15">
      <c r="B60" s="135"/>
      <c r="C60" s="1257" t="s">
        <v>591</v>
      </c>
      <c r="D60" s="1258"/>
      <c r="E60" s="1259"/>
      <c r="F60" s="136">
        <v>127</v>
      </c>
      <c r="G60" s="136">
        <v>127</v>
      </c>
      <c r="H60" s="137">
        <v>127</v>
      </c>
    </row>
    <row r="61" spans="2:8" ht="45.75" customHeight="1" x14ac:dyDescent="0.15">
      <c r="B61" s="135"/>
      <c r="C61" s="1257" t="s">
        <v>594</v>
      </c>
      <c r="D61" s="1258"/>
      <c r="E61" s="1259"/>
      <c r="F61" s="136">
        <v>0</v>
      </c>
      <c r="G61" s="136">
        <v>30</v>
      </c>
      <c r="H61" s="137">
        <v>82</v>
      </c>
    </row>
    <row r="62" spans="2:8" ht="45.75" customHeight="1" thickBot="1" x14ac:dyDescent="0.2">
      <c r="B62" s="138"/>
      <c r="C62" s="1260" t="s">
        <v>592</v>
      </c>
      <c r="D62" s="1261"/>
      <c r="E62" s="1262"/>
      <c r="F62" s="139">
        <v>35</v>
      </c>
      <c r="G62" s="139">
        <v>35</v>
      </c>
      <c r="H62" s="140">
        <v>36</v>
      </c>
    </row>
    <row r="63" spans="2:8" ht="52.5" customHeight="1" thickBot="1" x14ac:dyDescent="0.2">
      <c r="B63" s="141"/>
      <c r="C63" s="1263" t="s">
        <v>51</v>
      </c>
      <c r="D63" s="1263"/>
      <c r="E63" s="1264"/>
      <c r="F63" s="142">
        <v>2076</v>
      </c>
      <c r="G63" s="142">
        <v>2232</v>
      </c>
      <c r="H63" s="143">
        <v>2434</v>
      </c>
    </row>
    <row r="64" spans="2:8" ht="15" customHeight="1" x14ac:dyDescent="0.15"/>
  </sheetData>
  <sheetProtection algorithmName="SHA-512" hashValue="Dy0SWqDESPWJ2tJ66qBa27PwkPRjCWyfVy+Kk+YMNhthNlBRzjjC/GIEmZk3K6/RHkug+xsGOsy1UqB7piuplQ==" saltValue="k6xQmPyRZDnbcv6EkCoP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5" zoomScale="70" zoomScaleNormal="70" zoomScaleSheetLayoutView="55" workbookViewId="0">
      <selection activeCell="CQ18" sqref="CQ18"/>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610</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603</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601</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600</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321"/>
      <c r="BY51" s="1279"/>
      <c r="BZ51" s="1279"/>
      <c r="CA51" s="1279"/>
      <c r="CB51" s="1279"/>
      <c r="CC51" s="1279"/>
      <c r="CD51" s="1279"/>
      <c r="CE51" s="1279"/>
      <c r="CF51" s="1321"/>
      <c r="CG51" s="1279"/>
      <c r="CH51" s="1279"/>
      <c r="CI51" s="1279"/>
      <c r="CJ51" s="1279"/>
      <c r="CK51" s="1279"/>
      <c r="CL51" s="1279"/>
      <c r="CM51" s="1279"/>
      <c r="CN51" s="1321"/>
      <c r="CO51" s="1279"/>
      <c r="CP51" s="1279"/>
      <c r="CQ51" s="1279"/>
      <c r="CR51" s="1279"/>
      <c r="CS51" s="1279"/>
      <c r="CT51" s="1279"/>
      <c r="CU51" s="1279"/>
      <c r="CV51" s="1321"/>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321"/>
      <c r="BY53" s="1279"/>
      <c r="BZ53" s="1279"/>
      <c r="CA53" s="1279"/>
      <c r="CB53" s="1279"/>
      <c r="CC53" s="1279"/>
      <c r="CD53" s="1279"/>
      <c r="CE53" s="1279"/>
      <c r="CF53" s="1321"/>
      <c r="CG53" s="1279"/>
      <c r="CH53" s="1279"/>
      <c r="CI53" s="1279"/>
      <c r="CJ53" s="1279"/>
      <c r="CK53" s="1279"/>
      <c r="CL53" s="1279"/>
      <c r="CM53" s="1279"/>
      <c r="CN53" s="1321"/>
      <c r="CO53" s="1279"/>
      <c r="CP53" s="1279"/>
      <c r="CQ53" s="1279"/>
      <c r="CR53" s="1279"/>
      <c r="CS53" s="1279"/>
      <c r="CT53" s="1279"/>
      <c r="CU53" s="1279"/>
      <c r="CV53" s="1321"/>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606</v>
      </c>
      <c r="AO55" s="1281"/>
      <c r="AP55" s="1281"/>
      <c r="AQ55" s="1281"/>
      <c r="AR55" s="1281"/>
      <c r="AS55" s="1281"/>
      <c r="AT55" s="1281"/>
      <c r="AU55" s="1281"/>
      <c r="AV55" s="1281"/>
      <c r="AW55" s="1281"/>
      <c r="AX55" s="1281"/>
      <c r="AY55" s="1281"/>
      <c r="AZ55" s="1281"/>
      <c r="BA55" s="1281"/>
      <c r="BB55" s="1280" t="s">
        <v>598</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321"/>
      <c r="BY55" s="1279"/>
      <c r="BZ55" s="1279"/>
      <c r="CA55" s="1279"/>
      <c r="CB55" s="1279"/>
      <c r="CC55" s="1279"/>
      <c r="CD55" s="1279"/>
      <c r="CE55" s="1279"/>
      <c r="CF55" s="1321"/>
      <c r="CG55" s="1279"/>
      <c r="CH55" s="1279"/>
      <c r="CI55" s="1279"/>
      <c r="CJ55" s="1279"/>
      <c r="CK55" s="1279"/>
      <c r="CL55" s="1279"/>
      <c r="CM55" s="1279"/>
      <c r="CN55" s="1321"/>
      <c r="CO55" s="1279"/>
      <c r="CP55" s="1279"/>
      <c r="CQ55" s="1279"/>
      <c r="CR55" s="1279"/>
      <c r="CS55" s="1279"/>
      <c r="CT55" s="1279"/>
      <c r="CU55" s="1279"/>
      <c r="CV55" s="1321"/>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321"/>
      <c r="BY57" s="1279"/>
      <c r="BZ57" s="1279"/>
      <c r="CA57" s="1279"/>
      <c r="CB57" s="1279"/>
      <c r="CC57" s="1279"/>
      <c r="CD57" s="1279"/>
      <c r="CE57" s="1279"/>
      <c r="CF57" s="1321"/>
      <c r="CG57" s="1279"/>
      <c r="CH57" s="1279"/>
      <c r="CI57" s="1279"/>
      <c r="CJ57" s="1279"/>
      <c r="CK57" s="1279"/>
      <c r="CL57" s="1279"/>
      <c r="CM57" s="1279"/>
      <c r="CN57" s="1321"/>
      <c r="CO57" s="1279"/>
      <c r="CP57" s="1279"/>
      <c r="CQ57" s="1279"/>
      <c r="CR57" s="1279"/>
      <c r="CS57" s="1279"/>
      <c r="CT57" s="1279"/>
      <c r="CU57" s="1279"/>
      <c r="CV57" s="1321"/>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604</v>
      </c>
    </row>
    <row r="64" spans="1:109" ht="13.5" x14ac:dyDescent="0.15">
      <c r="B64" s="1272"/>
      <c r="G64" s="1309"/>
      <c r="I64" s="1311"/>
      <c r="J64" s="1311"/>
      <c r="K64" s="1311"/>
      <c r="L64" s="1311"/>
      <c r="M64" s="1311"/>
      <c r="N64" s="1310"/>
      <c r="AM64" s="1309"/>
      <c r="AN64" s="1309" t="s">
        <v>603</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ustomHeight="1" x14ac:dyDescent="0.15">
      <c r="B65" s="1272"/>
      <c r="AN65" s="1307" t="s">
        <v>602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601</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600</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9">
        <v>38.700000000000003</v>
      </c>
      <c r="BQ73" s="1279"/>
      <c r="BR73" s="1279"/>
      <c r="BS73" s="1279"/>
      <c r="BT73" s="1279"/>
      <c r="BU73" s="1279"/>
      <c r="BV73" s="1279"/>
      <c r="BW73" s="1279"/>
      <c r="BX73" s="1279">
        <v>81.5</v>
      </c>
      <c r="BY73" s="1279"/>
      <c r="BZ73" s="1279"/>
      <c r="CA73" s="1279"/>
      <c r="CB73" s="1279"/>
      <c r="CC73" s="1279"/>
      <c r="CD73" s="1279"/>
      <c r="CE73" s="1279"/>
      <c r="CF73" s="1279">
        <v>82.7</v>
      </c>
      <c r="CG73" s="1279"/>
      <c r="CH73" s="1279"/>
      <c r="CI73" s="1279"/>
      <c r="CJ73" s="1279"/>
      <c r="CK73" s="1279"/>
      <c r="CL73" s="1279"/>
      <c r="CM73" s="1279"/>
      <c r="CN73" s="1279">
        <v>54.6</v>
      </c>
      <c r="CO73" s="1279"/>
      <c r="CP73" s="1279"/>
      <c r="CQ73" s="1279"/>
      <c r="CR73" s="1279"/>
      <c r="CS73" s="1279"/>
      <c r="CT73" s="1279"/>
      <c r="CU73" s="1279"/>
      <c r="CV73" s="1279">
        <v>34.1</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9">
        <v>8.6</v>
      </c>
      <c r="BQ75" s="1279"/>
      <c r="BR75" s="1279"/>
      <c r="BS75" s="1279"/>
      <c r="BT75" s="1279"/>
      <c r="BU75" s="1279"/>
      <c r="BV75" s="1279"/>
      <c r="BW75" s="1279"/>
      <c r="BX75" s="1279">
        <v>9.8000000000000007</v>
      </c>
      <c r="BY75" s="1279"/>
      <c r="BZ75" s="1279"/>
      <c r="CA75" s="1279"/>
      <c r="CB75" s="1279"/>
      <c r="CC75" s="1279"/>
      <c r="CD75" s="1279"/>
      <c r="CE75" s="1279"/>
      <c r="CF75" s="1279">
        <v>12.1</v>
      </c>
      <c r="CG75" s="1279"/>
      <c r="CH75" s="1279"/>
      <c r="CI75" s="1279"/>
      <c r="CJ75" s="1279"/>
      <c r="CK75" s="1279"/>
      <c r="CL75" s="1279"/>
      <c r="CM75" s="1279"/>
      <c r="CN75" s="1279">
        <v>13.9</v>
      </c>
      <c r="CO75" s="1279"/>
      <c r="CP75" s="1279"/>
      <c r="CQ75" s="1279"/>
      <c r="CR75" s="1279"/>
      <c r="CS75" s="1279"/>
      <c r="CT75" s="1279"/>
      <c r="CU75" s="1279"/>
      <c r="CV75" s="1279">
        <v>12</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599</v>
      </c>
      <c r="AO77" s="1281"/>
      <c r="AP77" s="1281"/>
      <c r="AQ77" s="1281"/>
      <c r="AR77" s="1281"/>
      <c r="AS77" s="1281"/>
      <c r="AT77" s="1281"/>
      <c r="AU77" s="1281"/>
      <c r="AV77" s="1281"/>
      <c r="AW77" s="1281"/>
      <c r="AX77" s="1281"/>
      <c r="AY77" s="1281"/>
      <c r="AZ77" s="1281"/>
      <c r="BA77" s="1281"/>
      <c r="BB77" s="1280" t="s">
        <v>598</v>
      </c>
      <c r="BC77" s="1280"/>
      <c r="BD77" s="1280"/>
      <c r="BE77" s="1280"/>
      <c r="BF77" s="1280"/>
      <c r="BG77" s="1280"/>
      <c r="BH77" s="1280"/>
      <c r="BI77" s="1280"/>
      <c r="BJ77" s="1280"/>
      <c r="BK77" s="1280"/>
      <c r="BL77" s="1280"/>
      <c r="BM77" s="1280"/>
      <c r="BN77" s="1280"/>
      <c r="BO77" s="1280"/>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597</v>
      </c>
      <c r="BC79" s="1280"/>
      <c r="BD79" s="1280"/>
      <c r="BE79" s="1280"/>
      <c r="BF79" s="1280"/>
      <c r="BG79" s="1280"/>
      <c r="BH79" s="1280"/>
      <c r="BI79" s="1280"/>
      <c r="BJ79" s="1280"/>
      <c r="BK79" s="1280"/>
      <c r="BL79" s="1280"/>
      <c r="BM79" s="1280"/>
      <c r="BN79" s="1280"/>
      <c r="BO79" s="1280"/>
      <c r="BP79" s="1279">
        <v>8.6</v>
      </c>
      <c r="BQ79" s="1279"/>
      <c r="BR79" s="1279"/>
      <c r="BS79" s="1279"/>
      <c r="BT79" s="1279"/>
      <c r="BU79" s="1279"/>
      <c r="BV79" s="1279"/>
      <c r="BW79" s="1279"/>
      <c r="BX79" s="1279">
        <v>8.5</v>
      </c>
      <c r="BY79" s="1279"/>
      <c r="BZ79" s="1279"/>
      <c r="CA79" s="1279"/>
      <c r="CB79" s="1279"/>
      <c r="CC79" s="1279"/>
      <c r="CD79" s="1279"/>
      <c r="CE79" s="1279"/>
      <c r="CF79" s="1279">
        <v>8.5</v>
      </c>
      <c r="CG79" s="1279"/>
      <c r="CH79" s="1279"/>
      <c r="CI79" s="1279"/>
      <c r="CJ79" s="1279"/>
      <c r="CK79" s="1279"/>
      <c r="CL79" s="1279"/>
      <c r="CM79" s="1279"/>
      <c r="CN79" s="1279">
        <v>8.6</v>
      </c>
      <c r="CO79" s="1279"/>
      <c r="CP79" s="1279"/>
      <c r="CQ79" s="1279"/>
      <c r="CR79" s="1279"/>
      <c r="CS79" s="1279"/>
      <c r="CT79" s="1279"/>
      <c r="CU79" s="1279"/>
      <c r="CV79" s="1279">
        <v>8.6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fKxe+39EtHRLgkSUy7XfdYFo76nskk7aQyc5QFugNoflM1L0wNGdfHrm9PpQ70ZRJWuO9HJAF3OPOFyWC6mDSg==" saltValue="nv3V7igJxbeTQo7xEKJfyg=="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85" zoomScaleNormal="85" zoomScaleSheetLayoutView="70" workbookViewId="0">
      <selection activeCell="CQ18" sqref="CQ1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3x5vZNgedNZtYFrQ9YmldQnCoyswrGJutm11edq1ZA4uyH0Xo1LMu5RmR1mUqqIIVx67vh580BJYU2cq5/Irfg==" saltValue="K+B1yuYwtAZQkYJPm5NY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70" zoomScaleNormal="70" zoomScaleSheetLayoutView="55" workbookViewId="0">
      <selection activeCell="CQ18" sqref="CQ1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595</v>
      </c>
    </row>
  </sheetData>
  <sheetProtection algorithmName="SHA-512" hashValue="Td4u2UHqhjnln+oejBPHsKFV56PCSBuZIxXIN9lL+6aVMq8qyarKOwrkSJgCMQCvuOuBrhKw4kNEUuqO9Q2kXQ==" saltValue="7mJtTDZriXQmV00uWtyg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217667</v>
      </c>
      <c r="E3" s="162"/>
      <c r="F3" s="163">
        <v>162193</v>
      </c>
      <c r="G3" s="164"/>
      <c r="H3" s="165"/>
    </row>
    <row r="4" spans="1:8" x14ac:dyDescent="0.15">
      <c r="A4" s="166"/>
      <c r="B4" s="167"/>
      <c r="C4" s="168"/>
      <c r="D4" s="169">
        <v>135183</v>
      </c>
      <c r="E4" s="170"/>
      <c r="F4" s="171">
        <v>79985</v>
      </c>
      <c r="G4" s="172"/>
      <c r="H4" s="173"/>
    </row>
    <row r="5" spans="1:8" x14ac:dyDescent="0.15">
      <c r="A5" s="154" t="s">
        <v>550</v>
      </c>
      <c r="B5" s="159"/>
      <c r="C5" s="160"/>
      <c r="D5" s="161">
        <v>224607</v>
      </c>
      <c r="E5" s="162"/>
      <c r="F5" s="163">
        <v>168868</v>
      </c>
      <c r="G5" s="164"/>
      <c r="H5" s="165"/>
    </row>
    <row r="6" spans="1:8" x14ac:dyDescent="0.15">
      <c r="A6" s="166"/>
      <c r="B6" s="167"/>
      <c r="C6" s="168"/>
      <c r="D6" s="169">
        <v>158464</v>
      </c>
      <c r="E6" s="170"/>
      <c r="F6" s="171">
        <v>79360</v>
      </c>
      <c r="G6" s="172"/>
      <c r="H6" s="173"/>
    </row>
    <row r="7" spans="1:8" x14ac:dyDescent="0.15">
      <c r="A7" s="154" t="s">
        <v>551</v>
      </c>
      <c r="B7" s="159"/>
      <c r="C7" s="160"/>
      <c r="D7" s="161">
        <v>271344</v>
      </c>
      <c r="E7" s="162"/>
      <c r="F7" s="163">
        <v>202870</v>
      </c>
      <c r="G7" s="164"/>
      <c r="H7" s="165"/>
    </row>
    <row r="8" spans="1:8" x14ac:dyDescent="0.15">
      <c r="A8" s="166"/>
      <c r="B8" s="167"/>
      <c r="C8" s="168"/>
      <c r="D8" s="169">
        <v>63520</v>
      </c>
      <c r="E8" s="170"/>
      <c r="F8" s="171">
        <v>79735</v>
      </c>
      <c r="G8" s="172"/>
      <c r="H8" s="173"/>
    </row>
    <row r="9" spans="1:8" x14ac:dyDescent="0.15">
      <c r="A9" s="154" t="s">
        <v>552</v>
      </c>
      <c r="B9" s="159"/>
      <c r="C9" s="160"/>
      <c r="D9" s="161">
        <v>164485</v>
      </c>
      <c r="E9" s="162"/>
      <c r="F9" s="163">
        <v>167497</v>
      </c>
      <c r="G9" s="164"/>
      <c r="H9" s="165"/>
    </row>
    <row r="10" spans="1:8" x14ac:dyDescent="0.15">
      <c r="A10" s="166"/>
      <c r="B10" s="167"/>
      <c r="C10" s="168"/>
      <c r="D10" s="169">
        <v>87159</v>
      </c>
      <c r="E10" s="170"/>
      <c r="F10" s="171">
        <v>82571</v>
      </c>
      <c r="G10" s="172"/>
      <c r="H10" s="173"/>
    </row>
    <row r="11" spans="1:8" x14ac:dyDescent="0.15">
      <c r="A11" s="154" t="s">
        <v>553</v>
      </c>
      <c r="B11" s="159"/>
      <c r="C11" s="160"/>
      <c r="D11" s="161">
        <v>153928</v>
      </c>
      <c r="E11" s="162"/>
      <c r="F11" s="163">
        <v>190274</v>
      </c>
      <c r="G11" s="164"/>
      <c r="H11" s="165"/>
    </row>
    <row r="12" spans="1:8" x14ac:dyDescent="0.15">
      <c r="A12" s="166"/>
      <c r="B12" s="167"/>
      <c r="C12" s="174"/>
      <c r="D12" s="169">
        <v>100644</v>
      </c>
      <c r="E12" s="170"/>
      <c r="F12" s="171">
        <v>88584</v>
      </c>
      <c r="G12" s="172"/>
      <c r="H12" s="173"/>
    </row>
    <row r="13" spans="1:8" x14ac:dyDescent="0.15">
      <c r="A13" s="154"/>
      <c r="B13" s="159"/>
      <c r="C13" s="175"/>
      <c r="D13" s="176">
        <v>206406</v>
      </c>
      <c r="E13" s="177"/>
      <c r="F13" s="178">
        <v>178340</v>
      </c>
      <c r="G13" s="179"/>
      <c r="H13" s="165"/>
    </row>
    <row r="14" spans="1:8" x14ac:dyDescent="0.15">
      <c r="A14" s="166"/>
      <c r="B14" s="167"/>
      <c r="C14" s="168"/>
      <c r="D14" s="169">
        <v>108994</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3.75</v>
      </c>
      <c r="C19" s="180">
        <f>ROUND(VALUE(SUBSTITUTE(実質収支比率等に係る経年分析!G$48,"▲","-")),2)</f>
        <v>4.51</v>
      </c>
      <c r="D19" s="180">
        <f>ROUND(VALUE(SUBSTITUTE(実質収支比率等に係る経年分析!H$48,"▲","-")),2)</f>
        <v>6.61</v>
      </c>
      <c r="E19" s="180">
        <f>ROUND(VALUE(SUBSTITUTE(実質収支比率等に係る経年分析!I$48,"▲","-")),2)</f>
        <v>4.7699999999999996</v>
      </c>
      <c r="F19" s="180">
        <f>ROUND(VALUE(SUBSTITUTE(実質収支比率等に係る経年分析!J$48,"▲","-")),2)</f>
        <v>4.01</v>
      </c>
    </row>
    <row r="20" spans="1:11" x14ac:dyDescent="0.15">
      <c r="A20" s="180" t="s">
        <v>55</v>
      </c>
      <c r="B20" s="180">
        <f>ROUND(VALUE(SUBSTITUTE(実質収支比率等に係る経年分析!F$47,"▲","-")),2)</f>
        <v>8.5299999999999994</v>
      </c>
      <c r="C20" s="180">
        <f>ROUND(VALUE(SUBSTITUTE(実質収支比率等に係る経年分析!G$47,"▲","-")),2)</f>
        <v>6.97</v>
      </c>
      <c r="D20" s="180">
        <f>ROUND(VALUE(SUBSTITUTE(実質収支比率等に係る経年分析!H$47,"▲","-")),2)</f>
        <v>8.09</v>
      </c>
      <c r="E20" s="180">
        <f>ROUND(VALUE(SUBSTITUTE(実質収支比率等に係る経年分析!I$47,"▲","-")),2)</f>
        <v>8.58</v>
      </c>
      <c r="F20" s="180">
        <f>ROUND(VALUE(SUBSTITUTE(実質収支比率等に係る経年分析!J$47,"▲","-")),2)</f>
        <v>9.98</v>
      </c>
    </row>
    <row r="21" spans="1:11" x14ac:dyDescent="0.15">
      <c r="A21" s="180" t="s">
        <v>56</v>
      </c>
      <c r="B21" s="180">
        <f>IF(ISNUMBER(VALUE(SUBSTITUTE(実質収支比率等に係る経年分析!F$49,"▲","-"))),ROUND(VALUE(SUBSTITUTE(実質収支比率等に係る経年分析!F$49,"▲","-")),2),NA())</f>
        <v>1.78</v>
      </c>
      <c r="C21" s="180">
        <f>IF(ISNUMBER(VALUE(SUBSTITUTE(実質収支比率等に係る経年分析!G$49,"▲","-"))),ROUND(VALUE(SUBSTITUTE(実質収支比率等に係る経年分析!G$49,"▲","-")),2),NA())</f>
        <v>-0.5</v>
      </c>
      <c r="D21" s="180">
        <f>IF(ISNUMBER(VALUE(SUBSTITUTE(実質収支比率等に係る経年分析!H$49,"▲","-"))),ROUND(VALUE(SUBSTITUTE(実質収支比率等に係る経年分析!H$49,"▲","-")),2),NA())</f>
        <v>3.67</v>
      </c>
      <c r="E21" s="180">
        <f>IF(ISNUMBER(VALUE(SUBSTITUTE(実質収支比率等に係る経年分析!I$49,"▲","-"))),ROUND(VALUE(SUBSTITUTE(実質収支比率等に係る経年分析!I$49,"▲","-")),2),NA())</f>
        <v>-1.17</v>
      </c>
      <c r="F21" s="180">
        <f>IF(ISNUMBER(VALUE(SUBSTITUTE(実質収支比率等に係る経年分析!J$49,"▲","-"))),ROUND(VALUE(SUBSTITUTE(実質収支比率等に係る経年分析!J$49,"▲","-")),2),NA())</f>
        <v>1.06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e">
        <f>IF(連結実質赤字比率に係る赤字・黒字の構成分析!C$37="",NA(),連結実質赤字比率に係る赤字・黒字の構成分析!C$37)</f>
        <v>#N/A</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#VALUE!</v>
      </c>
      <c r="K33" s="181" t="e">
        <f>IF(ROUND(VALUE(SUBSTITUTE(連結実質赤字比率に係る赤字・黒字の構成分析!J$37,"▲", "-")), 2) &gt;= 0, ABS(ROUND(VALUE(SUBSTITUTE(連結実質赤字比率に係る赤字・黒字の構成分析!J$37,"▲", "-")), 2)), NA())</f>
        <v>#VALUE!</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0.28999999999999998</v>
      </c>
    </row>
    <row r="35" spans="1:16" x14ac:dyDescent="0.15">
      <c r="A35" s="181" t="str">
        <f>IF(連結実質赤字比率に係る赤字・黒字の構成分析!C$35="",NA(),連結実質赤字比率に係る赤字・黒字の構成分析!C$35)</f>
        <v>国民健康保険東川町立診療所特別会計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804</v>
      </c>
      <c r="E42" s="182"/>
      <c r="F42" s="182"/>
      <c r="G42" s="182">
        <f>'実質公債費比率（分子）の構造'!L$52</f>
        <v>859</v>
      </c>
      <c r="H42" s="182"/>
      <c r="I42" s="182"/>
      <c r="J42" s="182">
        <f>'実質公債費比率（分子）の構造'!M$52</f>
        <v>1008</v>
      </c>
      <c r="K42" s="182"/>
      <c r="L42" s="182"/>
      <c r="M42" s="182">
        <f>'実質公債費比率（分子）の構造'!N$52</f>
        <v>1167</v>
      </c>
      <c r="N42" s="182"/>
      <c r="O42" s="182"/>
      <c r="P42" s="182">
        <f>'実質公債費比率（分子）の構造'!O$52</f>
        <v>1382</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3</v>
      </c>
      <c r="C44" s="182"/>
      <c r="D44" s="182"/>
      <c r="E44" s="182">
        <f>'実質公債費比率（分子）の構造'!L$50</f>
        <v>2</v>
      </c>
      <c r="F44" s="182"/>
      <c r="G44" s="182"/>
      <c r="H44" s="182">
        <f>'実質公債費比率（分子）の構造'!M$50</f>
        <v>3</v>
      </c>
      <c r="I44" s="182"/>
      <c r="J44" s="182"/>
      <c r="K44" s="182">
        <f>'実質公債費比率（分子）の構造'!N$50</f>
        <v>10</v>
      </c>
      <c r="L44" s="182"/>
      <c r="M44" s="182"/>
      <c r="N44" s="182">
        <f>'実質公債費比率（分子）の構造'!O$50</f>
        <v>11</v>
      </c>
      <c r="O44" s="182"/>
      <c r="P44" s="182"/>
    </row>
    <row r="45" spans="1:16" x14ac:dyDescent="0.15">
      <c r="A45" s="182" t="s">
        <v>66</v>
      </c>
      <c r="B45" s="182">
        <f>'実質公債費比率（分子）の構造'!K$49</f>
        <v>34</v>
      </c>
      <c r="C45" s="182"/>
      <c r="D45" s="182"/>
      <c r="E45" s="182">
        <f>'実質公債費比率（分子）の構造'!L$49</f>
        <v>34</v>
      </c>
      <c r="F45" s="182"/>
      <c r="G45" s="182"/>
      <c r="H45" s="182">
        <f>'実質公債費比率（分子）の構造'!M$49</f>
        <v>32</v>
      </c>
      <c r="I45" s="182"/>
      <c r="J45" s="182"/>
      <c r="K45" s="182">
        <f>'実質公債費比率（分子）の構造'!N$49</f>
        <v>29</v>
      </c>
      <c r="L45" s="182"/>
      <c r="M45" s="182"/>
      <c r="N45" s="182">
        <f>'実質公債費比率（分子）の構造'!O$49</f>
        <v>38</v>
      </c>
      <c r="O45" s="182"/>
      <c r="P45" s="182"/>
    </row>
    <row r="46" spans="1:16" x14ac:dyDescent="0.15">
      <c r="A46" s="182" t="s">
        <v>67</v>
      </c>
      <c r="B46" s="182">
        <f>'実質公債費比率（分子）の構造'!K$48</f>
        <v>61</v>
      </c>
      <c r="C46" s="182"/>
      <c r="D46" s="182"/>
      <c r="E46" s="182">
        <f>'実質公債費比率（分子）の構造'!L$48</f>
        <v>30</v>
      </c>
      <c r="F46" s="182"/>
      <c r="G46" s="182"/>
      <c r="H46" s="182">
        <f>'実質公債費比率（分子）の構造'!M$48</f>
        <v>63</v>
      </c>
      <c r="I46" s="182"/>
      <c r="J46" s="182"/>
      <c r="K46" s="182">
        <f>'実質公債費比率（分子）の構造'!N$48</f>
        <v>61</v>
      </c>
      <c r="L46" s="182"/>
      <c r="M46" s="182"/>
      <c r="N46" s="182">
        <f>'実質公債費比率（分子）の構造'!O$48</f>
        <v>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923</v>
      </c>
      <c r="C49" s="182"/>
      <c r="D49" s="182"/>
      <c r="E49" s="182">
        <f>'実質公債費比率（分子）の構造'!L$45</f>
        <v>1213</v>
      </c>
      <c r="F49" s="182"/>
      <c r="G49" s="182"/>
      <c r="H49" s="182">
        <f>'実質公債費比率（分子）の構造'!M$45</f>
        <v>1380</v>
      </c>
      <c r="I49" s="182"/>
      <c r="J49" s="182"/>
      <c r="K49" s="182">
        <f>'実質公債費比率（分子）の構造'!N$45</f>
        <v>1455</v>
      </c>
      <c r="L49" s="182"/>
      <c r="M49" s="182"/>
      <c r="N49" s="182">
        <f>'実質公債費比率（分子）の構造'!O$45</f>
        <v>1530</v>
      </c>
      <c r="O49" s="182"/>
      <c r="P49" s="182"/>
    </row>
    <row r="50" spans="1:16" x14ac:dyDescent="0.15">
      <c r="A50" s="182" t="s">
        <v>71</v>
      </c>
      <c r="B50" s="182" t="e">
        <f>NA()</f>
        <v>#N/A</v>
      </c>
      <c r="C50" s="182">
        <f>IF(ISNUMBER('実質公債費比率（分子）の構造'!K$53),'実質公債費比率（分子）の構造'!K$53,NA())</f>
        <v>218</v>
      </c>
      <c r="D50" s="182" t="e">
        <f>NA()</f>
        <v>#N/A</v>
      </c>
      <c r="E50" s="182" t="e">
        <f>NA()</f>
        <v>#N/A</v>
      </c>
      <c r="F50" s="182">
        <f>IF(ISNUMBER('実質公債費比率（分子）の構造'!L$53),'実質公債費比率（分子）の構造'!L$53,NA())</f>
        <v>421</v>
      </c>
      <c r="G50" s="182" t="e">
        <f>NA()</f>
        <v>#N/A</v>
      </c>
      <c r="H50" s="182" t="e">
        <f>NA()</f>
        <v>#N/A</v>
      </c>
      <c r="I50" s="182">
        <f>IF(ISNUMBER('実質公債費比率（分子）の構造'!M$53),'実質公債費比率（分子）の構造'!M$53,NA())</f>
        <v>471</v>
      </c>
      <c r="J50" s="182" t="e">
        <f>NA()</f>
        <v>#N/A</v>
      </c>
      <c r="K50" s="182" t="e">
        <f>NA()</f>
        <v>#N/A</v>
      </c>
      <c r="L50" s="182">
        <f>IF(ISNUMBER('実質公債費比率（分子）の構造'!N$53),'実質公債費比率（分子）の構造'!N$53,NA())</f>
        <v>389</v>
      </c>
      <c r="M50" s="182" t="e">
        <f>NA()</f>
        <v>#N/A</v>
      </c>
      <c r="N50" s="182" t="e">
        <f>NA()</f>
        <v>#N/A</v>
      </c>
      <c r="O50" s="182">
        <f>IF(ISNUMBER('実質公債費比率（分子）の構造'!O$53),'実質公債費比率（分子）の構造'!O$53,NA())</f>
        <v>254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9111</v>
      </c>
      <c r="E56" s="181"/>
      <c r="F56" s="181"/>
      <c r="G56" s="181">
        <f>'将来負担比率（分子）の構造'!J$52</f>
        <v>8234</v>
      </c>
      <c r="H56" s="181"/>
      <c r="I56" s="181"/>
      <c r="J56" s="181">
        <f>'将来負担比率（分子）の構造'!K$52</f>
        <v>8128</v>
      </c>
      <c r="K56" s="181"/>
      <c r="L56" s="181"/>
      <c r="M56" s="181">
        <f>'将来負担比率（分子）の構造'!L$52</f>
        <v>8112</v>
      </c>
      <c r="N56" s="181"/>
      <c r="O56" s="181"/>
      <c r="P56" s="181">
        <f>'将来負担比率（分子）の構造'!M$52</f>
        <v>7971</v>
      </c>
    </row>
    <row r="57" spans="1:16" x14ac:dyDescent="0.15">
      <c r="A57" s="181" t="s">
        <v>42</v>
      </c>
      <c r="B57" s="181"/>
      <c r="C57" s="181"/>
      <c r="D57" s="181">
        <f>'将来負担比率（分子）の構造'!I$51</f>
        <v>793</v>
      </c>
      <c r="E57" s="181"/>
      <c r="F57" s="181"/>
      <c r="G57" s="181">
        <f>'将来負担比率（分子）の構造'!J$51</f>
        <v>881</v>
      </c>
      <c r="H57" s="181"/>
      <c r="I57" s="181"/>
      <c r="J57" s="181">
        <f>'将来負担比率（分子）の構造'!K$51</f>
        <v>1186</v>
      </c>
      <c r="K57" s="181"/>
      <c r="L57" s="181"/>
      <c r="M57" s="181">
        <f>'将来負担比率（分子）の構造'!L$51</f>
        <v>1631</v>
      </c>
      <c r="N57" s="181"/>
      <c r="O57" s="181"/>
      <c r="P57" s="181">
        <f>'将来負担比率（分子）の構造'!M$51</f>
        <v>2782</v>
      </c>
    </row>
    <row r="58" spans="1:16" x14ac:dyDescent="0.15">
      <c r="A58" s="181" t="s">
        <v>41</v>
      </c>
      <c r="B58" s="181"/>
      <c r="C58" s="181"/>
      <c r="D58" s="181">
        <f>'将来負担比率（分子）の構造'!I$50</f>
        <v>2480</v>
      </c>
      <c r="E58" s="181"/>
      <c r="F58" s="181"/>
      <c r="G58" s="181">
        <f>'将来負担比率（分子）の構造'!J$50</f>
        <v>2259</v>
      </c>
      <c r="H58" s="181"/>
      <c r="I58" s="181"/>
      <c r="J58" s="181">
        <f>'将来負担比率（分子）の構造'!K$50</f>
        <v>2190</v>
      </c>
      <c r="K58" s="181"/>
      <c r="L58" s="181"/>
      <c r="M58" s="181">
        <f>'将来負担比率（分子）の構造'!L$50</f>
        <v>2357</v>
      </c>
      <c r="N58" s="181"/>
      <c r="O58" s="181"/>
      <c r="P58" s="181">
        <f>'将来負担比率（分子）の構造'!M$50</f>
        <v>1436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1006</v>
      </c>
      <c r="C62" s="181"/>
      <c r="D62" s="181"/>
      <c r="E62" s="181">
        <f>'将来負担比率（分子）の構造'!J$45</f>
        <v>956</v>
      </c>
      <c r="F62" s="181"/>
      <c r="G62" s="181"/>
      <c r="H62" s="181">
        <f>'将来負担比率（分子）の構造'!K$45</f>
        <v>825</v>
      </c>
      <c r="I62" s="181"/>
      <c r="J62" s="181"/>
      <c r="K62" s="181">
        <f>'将来負担比率（分子）の構造'!L$45</f>
        <v>775</v>
      </c>
      <c r="L62" s="181"/>
      <c r="M62" s="181"/>
      <c r="N62" s="181">
        <f>'将来負担比率（分子）の構造'!M$45</f>
        <v>796</v>
      </c>
      <c r="O62" s="181"/>
      <c r="P62" s="181"/>
    </row>
    <row r="63" spans="1:16" x14ac:dyDescent="0.15">
      <c r="A63" s="181" t="s">
        <v>34</v>
      </c>
      <c r="B63" s="181">
        <f>'将来負担比率（分子）の構造'!I$44</f>
        <v>163</v>
      </c>
      <c r="C63" s="181"/>
      <c r="D63" s="181"/>
      <c r="E63" s="181">
        <f>'将来負担比率（分子）の構造'!J$44</f>
        <v>132</v>
      </c>
      <c r="F63" s="181"/>
      <c r="G63" s="181"/>
      <c r="H63" s="181">
        <f>'将来負担比率（分子）の構造'!K$44</f>
        <v>196</v>
      </c>
      <c r="I63" s="181"/>
      <c r="J63" s="181"/>
      <c r="K63" s="181">
        <f>'将来負担比率（分子）の構造'!L$44</f>
        <v>200</v>
      </c>
      <c r="L63" s="181"/>
      <c r="M63" s="181"/>
      <c r="N63" s="181">
        <f>'将来負担比率（分子）の構造'!M$44</f>
        <v>187</v>
      </c>
      <c r="O63" s="181"/>
      <c r="P63" s="181"/>
    </row>
    <row r="64" spans="1:16" x14ac:dyDescent="0.15">
      <c r="A64" s="181" t="s">
        <v>33</v>
      </c>
      <c r="B64" s="181">
        <f>'将来負担比率（分子）の構造'!I$43</f>
        <v>841</v>
      </c>
      <c r="C64" s="181"/>
      <c r="D64" s="181"/>
      <c r="E64" s="181">
        <f>'将来負担比率（分子）の構造'!J$43</f>
        <v>781</v>
      </c>
      <c r="F64" s="181"/>
      <c r="G64" s="181"/>
      <c r="H64" s="181">
        <f>'将来負担比率（分子）の構造'!K$43</f>
        <v>716</v>
      </c>
      <c r="I64" s="181"/>
      <c r="J64" s="181"/>
      <c r="K64" s="181">
        <f>'将来負担比率（分子）の構造'!L$43</f>
        <v>675</v>
      </c>
      <c r="L64" s="181"/>
      <c r="M64" s="181"/>
      <c r="N64" s="181">
        <f>'将来負担比率（分子）の構造'!M$43</f>
        <v>631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11523</v>
      </c>
      <c r="C66" s="181"/>
      <c r="D66" s="181"/>
      <c r="E66" s="181">
        <f>'将来負担比率（分子）の構造'!J$41</f>
        <v>11942</v>
      </c>
      <c r="F66" s="181"/>
      <c r="G66" s="181"/>
      <c r="H66" s="181">
        <f>'将来負担比率（分子）の構造'!K$41</f>
        <v>12310</v>
      </c>
      <c r="I66" s="181"/>
      <c r="J66" s="181"/>
      <c r="K66" s="181">
        <f>'将来負担比率（分子）の構造'!L$41</f>
        <v>12128</v>
      </c>
      <c r="L66" s="181"/>
      <c r="M66" s="181"/>
      <c r="N66" s="181">
        <f>'将来負担比率（分子）の構造'!M$41</f>
        <v>11645</v>
      </c>
      <c r="O66" s="181"/>
      <c r="P66" s="181"/>
    </row>
    <row r="67" spans="1:16" x14ac:dyDescent="0.15">
      <c r="A67" s="181" t="s">
        <v>75</v>
      </c>
      <c r="B67" s="181" t="e">
        <f>NA()</f>
        <v>#N/A</v>
      </c>
      <c r="C67" s="181">
        <f>IF(ISNUMBER('将来負担比率（分子）の構造'!I$53), IF('将来負担比率（分子）の構造'!I$53 &lt; 0, 0, '将来負担比率（分子）の構造'!I$53), NA())</f>
        <v>1148</v>
      </c>
      <c r="D67" s="181" t="e">
        <f>NA()</f>
        <v>#N/A</v>
      </c>
      <c r="E67" s="181" t="e">
        <f>NA()</f>
        <v>#N/A</v>
      </c>
      <c r="F67" s="181">
        <f>IF(ISNUMBER('将来負担比率（分子）の構造'!J$53), IF('将来負担比率（分子）の構造'!J$53 &lt; 0, 0, '将来負担比率（分子）の構造'!J$53), NA())</f>
        <v>2437</v>
      </c>
      <c r="G67" s="181" t="e">
        <f>NA()</f>
        <v>#N/A</v>
      </c>
      <c r="H67" s="181" t="e">
        <f>NA()</f>
        <v>#N/A</v>
      </c>
      <c r="I67" s="181">
        <f>IF(ISNUMBER('将来負担比率（分子）の構造'!K$53), IF('将来負担比率（分子）の構造'!K$53 &lt; 0, 0, '将来負担比率（分子）の構造'!K$53), NA())</f>
        <v>2543</v>
      </c>
      <c r="J67" s="181" t="e">
        <f>NA()</f>
        <v>#N/A</v>
      </c>
      <c r="K67" s="181" t="e">
        <f>NA()</f>
        <v>#N/A</v>
      </c>
      <c r="L67" s="181">
        <f>IF(ISNUMBER('将来負担比率（分子）の構造'!L$53), IF('将来負担比率（分子）の構造'!L$53 &lt; 0, 0, '将来負担比率（分子）の構造'!L$53), NA())</f>
        <v>1678</v>
      </c>
      <c r="M67" s="181" t="e">
        <f>NA()</f>
        <v>#N/A</v>
      </c>
      <c r="N67" s="181" t="e">
        <f>NA()</f>
        <v>#N/A</v>
      </c>
      <c r="O67" s="181">
        <f>IF(ISNUMBER('将来負担比率（分子）の構造'!M$53), IF('将来負担比率（分子）の構造'!M$53 &lt; 0, 0, '将来負担比率（分子）の構造'!M$53), NA())</f>
        <v>1070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319</v>
      </c>
      <c r="C72" s="185">
        <f>基金残高に係る経年分析!G55</f>
        <v>342</v>
      </c>
      <c r="D72" s="185">
        <f>基金残高に係る経年分析!H55</f>
        <v>411</v>
      </c>
    </row>
    <row r="73" spans="1:16" x14ac:dyDescent="0.15">
      <c r="A73" s="184" t="s">
        <v>78</v>
      </c>
      <c r="B73" s="185">
        <f>基金残高に係る経年分析!F56</f>
        <v>1256</v>
      </c>
      <c r="C73" s="185">
        <f>基金残高に係る経年分析!G56</f>
        <v>1294</v>
      </c>
      <c r="D73" s="185">
        <f>基金残高に係る経年分析!H56</f>
        <v>1275</v>
      </c>
    </row>
    <row r="74" spans="1:16" x14ac:dyDescent="0.15">
      <c r="A74" s="184" t="s">
        <v>79</v>
      </c>
      <c r="B74" s="185">
        <f>基金残高に係る経年分析!F57</f>
        <v>501</v>
      </c>
      <c r="C74" s="185">
        <f>基金残高に係る経年分析!G57</f>
        <v>596</v>
      </c>
      <c r="D74" s="185">
        <f>基金残高に係る経年分析!H57</f>
        <v>748</v>
      </c>
    </row>
  </sheetData>
  <sheetProtection algorithmName="SHA-512" hashValue="EvcDkgGts5IUPGf3fAzBZwDm7f5yr5D2cxi4G40lLSK/j9BukYY0QOELF3OlOKhqNPOE+PJHfAoei9jfXRfuGA==" saltValue="Za6F8JT0owdjupvP7xSF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228</v>
      </c>
      <c r="C5" s="709"/>
      <c r="D5" s="709"/>
      <c r="E5" s="709"/>
      <c r="F5" s="709"/>
      <c r="G5" s="709"/>
      <c r="H5" s="709"/>
      <c r="I5" s="709"/>
      <c r="J5" s="709"/>
      <c r="K5" s="709"/>
      <c r="L5" s="709"/>
      <c r="M5" s="709"/>
      <c r="N5" s="709"/>
      <c r="O5" s="709"/>
      <c r="P5" s="709"/>
      <c r="Q5" s="710"/>
      <c r="R5" s="695">
        <v>927879</v>
      </c>
      <c r="S5" s="696"/>
      <c r="T5" s="696"/>
      <c r="U5" s="696"/>
      <c r="V5" s="696"/>
      <c r="W5" s="696"/>
      <c r="X5" s="696"/>
      <c r="Y5" s="739"/>
      <c r="Z5" s="757">
        <v>10</v>
      </c>
      <c r="AA5" s="757"/>
      <c r="AB5" s="757"/>
      <c r="AC5" s="757"/>
      <c r="AD5" s="758">
        <v>927879</v>
      </c>
      <c r="AE5" s="758"/>
      <c r="AF5" s="758"/>
      <c r="AG5" s="758"/>
      <c r="AH5" s="758"/>
      <c r="AI5" s="758"/>
      <c r="AJ5" s="758"/>
      <c r="AK5" s="758"/>
      <c r="AL5" s="740">
        <v>22.9</v>
      </c>
      <c r="AM5" s="713"/>
      <c r="AN5" s="713"/>
      <c r="AO5" s="741"/>
      <c r="AP5" s="708" t="s">
        <v>229</v>
      </c>
      <c r="AQ5" s="709"/>
      <c r="AR5" s="709"/>
      <c r="AS5" s="709"/>
      <c r="AT5" s="709"/>
      <c r="AU5" s="709"/>
      <c r="AV5" s="709"/>
      <c r="AW5" s="709"/>
      <c r="AX5" s="709"/>
      <c r="AY5" s="709"/>
      <c r="AZ5" s="709"/>
      <c r="BA5" s="709"/>
      <c r="BB5" s="709"/>
      <c r="BC5" s="709"/>
      <c r="BD5" s="709"/>
      <c r="BE5" s="709"/>
      <c r="BF5" s="710"/>
      <c r="BG5" s="640">
        <v>909708</v>
      </c>
      <c r="BH5" s="641"/>
      <c r="BI5" s="641"/>
      <c r="BJ5" s="641"/>
      <c r="BK5" s="641"/>
      <c r="BL5" s="641"/>
      <c r="BM5" s="641"/>
      <c r="BN5" s="642"/>
      <c r="BO5" s="677">
        <v>98</v>
      </c>
      <c r="BP5" s="677"/>
      <c r="BQ5" s="677"/>
      <c r="BR5" s="677"/>
      <c r="BS5" s="678">
        <v>11491</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83177</v>
      </c>
      <c r="S6" s="641"/>
      <c r="T6" s="641"/>
      <c r="U6" s="641"/>
      <c r="V6" s="641"/>
      <c r="W6" s="641"/>
      <c r="X6" s="641"/>
      <c r="Y6" s="642"/>
      <c r="Z6" s="677">
        <v>0.9</v>
      </c>
      <c r="AA6" s="677"/>
      <c r="AB6" s="677"/>
      <c r="AC6" s="677"/>
      <c r="AD6" s="678">
        <v>83177</v>
      </c>
      <c r="AE6" s="678"/>
      <c r="AF6" s="678"/>
      <c r="AG6" s="678"/>
      <c r="AH6" s="678"/>
      <c r="AI6" s="678"/>
      <c r="AJ6" s="678"/>
      <c r="AK6" s="678"/>
      <c r="AL6" s="643">
        <v>2.1</v>
      </c>
      <c r="AM6" s="644"/>
      <c r="AN6" s="644"/>
      <c r="AO6" s="679"/>
      <c r="AP6" s="637" t="s">
        <v>234</v>
      </c>
      <c r="AQ6" s="638"/>
      <c r="AR6" s="638"/>
      <c r="AS6" s="638"/>
      <c r="AT6" s="638"/>
      <c r="AU6" s="638"/>
      <c r="AV6" s="638"/>
      <c r="AW6" s="638"/>
      <c r="AX6" s="638"/>
      <c r="AY6" s="638"/>
      <c r="AZ6" s="638"/>
      <c r="BA6" s="638"/>
      <c r="BB6" s="638"/>
      <c r="BC6" s="638"/>
      <c r="BD6" s="638"/>
      <c r="BE6" s="638"/>
      <c r="BF6" s="639"/>
      <c r="BG6" s="640">
        <v>909708</v>
      </c>
      <c r="BH6" s="641"/>
      <c r="BI6" s="641"/>
      <c r="BJ6" s="641"/>
      <c r="BK6" s="641"/>
      <c r="BL6" s="641"/>
      <c r="BM6" s="641"/>
      <c r="BN6" s="642"/>
      <c r="BO6" s="677">
        <v>98</v>
      </c>
      <c r="BP6" s="677"/>
      <c r="BQ6" s="677"/>
      <c r="BR6" s="677"/>
      <c r="BS6" s="678">
        <v>11491</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68997</v>
      </c>
      <c r="CS6" s="641"/>
      <c r="CT6" s="641"/>
      <c r="CU6" s="641"/>
      <c r="CV6" s="641"/>
      <c r="CW6" s="641"/>
      <c r="CX6" s="641"/>
      <c r="CY6" s="642"/>
      <c r="CZ6" s="740">
        <v>0.8</v>
      </c>
      <c r="DA6" s="713"/>
      <c r="DB6" s="713"/>
      <c r="DC6" s="743"/>
      <c r="DD6" s="646" t="s">
        <v>236</v>
      </c>
      <c r="DE6" s="641"/>
      <c r="DF6" s="641"/>
      <c r="DG6" s="641"/>
      <c r="DH6" s="641"/>
      <c r="DI6" s="641"/>
      <c r="DJ6" s="641"/>
      <c r="DK6" s="641"/>
      <c r="DL6" s="641"/>
      <c r="DM6" s="641"/>
      <c r="DN6" s="641"/>
      <c r="DO6" s="641"/>
      <c r="DP6" s="642"/>
      <c r="DQ6" s="646">
        <v>68997</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533</v>
      </c>
      <c r="S7" s="641"/>
      <c r="T7" s="641"/>
      <c r="U7" s="641"/>
      <c r="V7" s="641"/>
      <c r="W7" s="641"/>
      <c r="X7" s="641"/>
      <c r="Y7" s="642"/>
      <c r="Z7" s="677">
        <v>0</v>
      </c>
      <c r="AA7" s="677"/>
      <c r="AB7" s="677"/>
      <c r="AC7" s="677"/>
      <c r="AD7" s="678">
        <v>533</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372511</v>
      </c>
      <c r="BH7" s="641"/>
      <c r="BI7" s="641"/>
      <c r="BJ7" s="641"/>
      <c r="BK7" s="641"/>
      <c r="BL7" s="641"/>
      <c r="BM7" s="641"/>
      <c r="BN7" s="642"/>
      <c r="BO7" s="677">
        <v>40.1</v>
      </c>
      <c r="BP7" s="677"/>
      <c r="BQ7" s="677"/>
      <c r="BR7" s="677"/>
      <c r="BS7" s="678">
        <v>11491</v>
      </c>
      <c r="BT7" s="678"/>
      <c r="BU7" s="678"/>
      <c r="BV7" s="678"/>
      <c r="BW7" s="678"/>
      <c r="BX7" s="678"/>
      <c r="BY7" s="678"/>
      <c r="BZ7" s="678"/>
      <c r="CA7" s="678"/>
      <c r="CB7" s="728"/>
      <c r="CD7" s="673" t="s">
        <v>239</v>
      </c>
      <c r="CE7" s="674"/>
      <c r="CF7" s="674"/>
      <c r="CG7" s="674"/>
      <c r="CH7" s="674"/>
      <c r="CI7" s="674"/>
      <c r="CJ7" s="674"/>
      <c r="CK7" s="674"/>
      <c r="CL7" s="674"/>
      <c r="CM7" s="674"/>
      <c r="CN7" s="674"/>
      <c r="CO7" s="674"/>
      <c r="CP7" s="674"/>
      <c r="CQ7" s="675"/>
      <c r="CR7" s="640">
        <v>2942280</v>
      </c>
      <c r="CS7" s="641"/>
      <c r="CT7" s="641"/>
      <c r="CU7" s="641"/>
      <c r="CV7" s="641"/>
      <c r="CW7" s="641"/>
      <c r="CX7" s="641"/>
      <c r="CY7" s="642"/>
      <c r="CZ7" s="677">
        <v>32.299999999999997</v>
      </c>
      <c r="DA7" s="677"/>
      <c r="DB7" s="677"/>
      <c r="DC7" s="677"/>
      <c r="DD7" s="646">
        <v>238221</v>
      </c>
      <c r="DE7" s="641"/>
      <c r="DF7" s="641"/>
      <c r="DG7" s="641"/>
      <c r="DH7" s="641"/>
      <c r="DI7" s="641"/>
      <c r="DJ7" s="641"/>
      <c r="DK7" s="641"/>
      <c r="DL7" s="641"/>
      <c r="DM7" s="641"/>
      <c r="DN7" s="641"/>
      <c r="DO7" s="641"/>
      <c r="DP7" s="642"/>
      <c r="DQ7" s="646">
        <v>1607578</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1753</v>
      </c>
      <c r="S8" s="641"/>
      <c r="T8" s="641"/>
      <c r="U8" s="641"/>
      <c r="V8" s="641"/>
      <c r="W8" s="641"/>
      <c r="X8" s="641"/>
      <c r="Y8" s="642"/>
      <c r="Z8" s="677">
        <v>0</v>
      </c>
      <c r="AA8" s="677"/>
      <c r="AB8" s="677"/>
      <c r="AC8" s="677"/>
      <c r="AD8" s="678">
        <v>1753</v>
      </c>
      <c r="AE8" s="678"/>
      <c r="AF8" s="678"/>
      <c r="AG8" s="678"/>
      <c r="AH8" s="678"/>
      <c r="AI8" s="678"/>
      <c r="AJ8" s="678"/>
      <c r="AK8" s="678"/>
      <c r="AL8" s="643">
        <v>0</v>
      </c>
      <c r="AM8" s="644"/>
      <c r="AN8" s="644"/>
      <c r="AO8" s="679"/>
      <c r="AP8" s="637" t="s">
        <v>241</v>
      </c>
      <c r="AQ8" s="638"/>
      <c r="AR8" s="638"/>
      <c r="AS8" s="638"/>
      <c r="AT8" s="638"/>
      <c r="AU8" s="638"/>
      <c r="AV8" s="638"/>
      <c r="AW8" s="638"/>
      <c r="AX8" s="638"/>
      <c r="AY8" s="638"/>
      <c r="AZ8" s="638"/>
      <c r="BA8" s="638"/>
      <c r="BB8" s="638"/>
      <c r="BC8" s="638"/>
      <c r="BD8" s="638"/>
      <c r="BE8" s="638"/>
      <c r="BF8" s="639"/>
      <c r="BG8" s="640">
        <v>13229</v>
      </c>
      <c r="BH8" s="641"/>
      <c r="BI8" s="641"/>
      <c r="BJ8" s="641"/>
      <c r="BK8" s="641"/>
      <c r="BL8" s="641"/>
      <c r="BM8" s="641"/>
      <c r="BN8" s="642"/>
      <c r="BO8" s="677">
        <v>1.4</v>
      </c>
      <c r="BP8" s="677"/>
      <c r="BQ8" s="677"/>
      <c r="BR8" s="677"/>
      <c r="BS8" s="646" t="s">
        <v>128</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1234620</v>
      </c>
      <c r="CS8" s="641"/>
      <c r="CT8" s="641"/>
      <c r="CU8" s="641"/>
      <c r="CV8" s="641"/>
      <c r="CW8" s="641"/>
      <c r="CX8" s="641"/>
      <c r="CY8" s="642"/>
      <c r="CZ8" s="677">
        <v>13.6</v>
      </c>
      <c r="DA8" s="677"/>
      <c r="DB8" s="677"/>
      <c r="DC8" s="677"/>
      <c r="DD8" s="646" t="s">
        <v>236</v>
      </c>
      <c r="DE8" s="641"/>
      <c r="DF8" s="641"/>
      <c r="DG8" s="641"/>
      <c r="DH8" s="641"/>
      <c r="DI8" s="641"/>
      <c r="DJ8" s="641"/>
      <c r="DK8" s="641"/>
      <c r="DL8" s="641"/>
      <c r="DM8" s="641"/>
      <c r="DN8" s="641"/>
      <c r="DO8" s="641"/>
      <c r="DP8" s="642"/>
      <c r="DQ8" s="646">
        <v>701163</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1149</v>
      </c>
      <c r="S9" s="641"/>
      <c r="T9" s="641"/>
      <c r="U9" s="641"/>
      <c r="V9" s="641"/>
      <c r="W9" s="641"/>
      <c r="X9" s="641"/>
      <c r="Y9" s="642"/>
      <c r="Z9" s="677">
        <v>0</v>
      </c>
      <c r="AA9" s="677"/>
      <c r="AB9" s="677"/>
      <c r="AC9" s="677"/>
      <c r="AD9" s="678">
        <v>1149</v>
      </c>
      <c r="AE9" s="678"/>
      <c r="AF9" s="678"/>
      <c r="AG9" s="678"/>
      <c r="AH9" s="678"/>
      <c r="AI9" s="678"/>
      <c r="AJ9" s="678"/>
      <c r="AK9" s="678"/>
      <c r="AL9" s="643">
        <v>0</v>
      </c>
      <c r="AM9" s="644"/>
      <c r="AN9" s="644"/>
      <c r="AO9" s="679"/>
      <c r="AP9" s="637" t="s">
        <v>244</v>
      </c>
      <c r="AQ9" s="638"/>
      <c r="AR9" s="638"/>
      <c r="AS9" s="638"/>
      <c r="AT9" s="638"/>
      <c r="AU9" s="638"/>
      <c r="AV9" s="638"/>
      <c r="AW9" s="638"/>
      <c r="AX9" s="638"/>
      <c r="AY9" s="638"/>
      <c r="AZ9" s="638"/>
      <c r="BA9" s="638"/>
      <c r="BB9" s="638"/>
      <c r="BC9" s="638"/>
      <c r="BD9" s="638"/>
      <c r="BE9" s="638"/>
      <c r="BF9" s="639"/>
      <c r="BG9" s="640">
        <v>297876</v>
      </c>
      <c r="BH9" s="641"/>
      <c r="BI9" s="641"/>
      <c r="BJ9" s="641"/>
      <c r="BK9" s="641"/>
      <c r="BL9" s="641"/>
      <c r="BM9" s="641"/>
      <c r="BN9" s="642"/>
      <c r="BO9" s="677">
        <v>32.1</v>
      </c>
      <c r="BP9" s="677"/>
      <c r="BQ9" s="677"/>
      <c r="BR9" s="677"/>
      <c r="BS9" s="646" t="s">
        <v>236</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415355</v>
      </c>
      <c r="CS9" s="641"/>
      <c r="CT9" s="641"/>
      <c r="CU9" s="641"/>
      <c r="CV9" s="641"/>
      <c r="CW9" s="641"/>
      <c r="CX9" s="641"/>
      <c r="CY9" s="642"/>
      <c r="CZ9" s="677">
        <v>4.5999999999999996</v>
      </c>
      <c r="DA9" s="677"/>
      <c r="DB9" s="677"/>
      <c r="DC9" s="677"/>
      <c r="DD9" s="646">
        <v>92579</v>
      </c>
      <c r="DE9" s="641"/>
      <c r="DF9" s="641"/>
      <c r="DG9" s="641"/>
      <c r="DH9" s="641"/>
      <c r="DI9" s="641"/>
      <c r="DJ9" s="641"/>
      <c r="DK9" s="641"/>
      <c r="DL9" s="641"/>
      <c r="DM9" s="641"/>
      <c r="DN9" s="641"/>
      <c r="DO9" s="641"/>
      <c r="DP9" s="642"/>
      <c r="DQ9" s="646">
        <v>291872</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236</v>
      </c>
      <c r="AA10" s="677"/>
      <c r="AB10" s="677"/>
      <c r="AC10" s="677"/>
      <c r="AD10" s="678" t="s">
        <v>236</v>
      </c>
      <c r="AE10" s="678"/>
      <c r="AF10" s="678"/>
      <c r="AG10" s="678"/>
      <c r="AH10" s="678"/>
      <c r="AI10" s="678"/>
      <c r="AJ10" s="678"/>
      <c r="AK10" s="678"/>
      <c r="AL10" s="643" t="s">
        <v>128</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23222</v>
      </c>
      <c r="BH10" s="641"/>
      <c r="BI10" s="641"/>
      <c r="BJ10" s="641"/>
      <c r="BK10" s="641"/>
      <c r="BL10" s="641"/>
      <c r="BM10" s="641"/>
      <c r="BN10" s="642"/>
      <c r="BO10" s="677">
        <v>2.5</v>
      </c>
      <c r="BP10" s="677"/>
      <c r="BQ10" s="677"/>
      <c r="BR10" s="677"/>
      <c r="BS10" s="646">
        <v>3919</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t="s">
        <v>128</v>
      </c>
      <c r="CS10" s="641"/>
      <c r="CT10" s="641"/>
      <c r="CU10" s="641"/>
      <c r="CV10" s="641"/>
      <c r="CW10" s="641"/>
      <c r="CX10" s="641"/>
      <c r="CY10" s="642"/>
      <c r="CZ10" s="677" t="s">
        <v>236</v>
      </c>
      <c r="DA10" s="677"/>
      <c r="DB10" s="677"/>
      <c r="DC10" s="677"/>
      <c r="DD10" s="646" t="s">
        <v>236</v>
      </c>
      <c r="DE10" s="641"/>
      <c r="DF10" s="641"/>
      <c r="DG10" s="641"/>
      <c r="DH10" s="641"/>
      <c r="DI10" s="641"/>
      <c r="DJ10" s="641"/>
      <c r="DK10" s="641"/>
      <c r="DL10" s="641"/>
      <c r="DM10" s="641"/>
      <c r="DN10" s="641"/>
      <c r="DO10" s="641"/>
      <c r="DP10" s="642"/>
      <c r="DQ10" s="646" t="s">
        <v>236</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151345</v>
      </c>
      <c r="S11" s="641"/>
      <c r="T11" s="641"/>
      <c r="U11" s="641"/>
      <c r="V11" s="641"/>
      <c r="W11" s="641"/>
      <c r="X11" s="641"/>
      <c r="Y11" s="642"/>
      <c r="Z11" s="643">
        <v>1.6</v>
      </c>
      <c r="AA11" s="644"/>
      <c r="AB11" s="644"/>
      <c r="AC11" s="645"/>
      <c r="AD11" s="646">
        <v>151345</v>
      </c>
      <c r="AE11" s="641"/>
      <c r="AF11" s="641"/>
      <c r="AG11" s="641"/>
      <c r="AH11" s="641"/>
      <c r="AI11" s="641"/>
      <c r="AJ11" s="641"/>
      <c r="AK11" s="642"/>
      <c r="AL11" s="643">
        <v>3.7</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38184</v>
      </c>
      <c r="BH11" s="641"/>
      <c r="BI11" s="641"/>
      <c r="BJ11" s="641"/>
      <c r="BK11" s="641"/>
      <c r="BL11" s="641"/>
      <c r="BM11" s="641"/>
      <c r="BN11" s="642"/>
      <c r="BO11" s="677">
        <v>4.0999999999999996</v>
      </c>
      <c r="BP11" s="677"/>
      <c r="BQ11" s="677"/>
      <c r="BR11" s="677"/>
      <c r="BS11" s="646">
        <v>7572</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549489</v>
      </c>
      <c r="CS11" s="641"/>
      <c r="CT11" s="641"/>
      <c r="CU11" s="641"/>
      <c r="CV11" s="641"/>
      <c r="CW11" s="641"/>
      <c r="CX11" s="641"/>
      <c r="CY11" s="642"/>
      <c r="CZ11" s="677">
        <v>6</v>
      </c>
      <c r="DA11" s="677"/>
      <c r="DB11" s="677"/>
      <c r="DC11" s="677"/>
      <c r="DD11" s="646">
        <v>40257</v>
      </c>
      <c r="DE11" s="641"/>
      <c r="DF11" s="641"/>
      <c r="DG11" s="641"/>
      <c r="DH11" s="641"/>
      <c r="DI11" s="641"/>
      <c r="DJ11" s="641"/>
      <c r="DK11" s="641"/>
      <c r="DL11" s="641"/>
      <c r="DM11" s="641"/>
      <c r="DN11" s="641"/>
      <c r="DO11" s="641"/>
      <c r="DP11" s="642"/>
      <c r="DQ11" s="646">
        <v>255348</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v>2794</v>
      </c>
      <c r="S12" s="641"/>
      <c r="T12" s="641"/>
      <c r="U12" s="641"/>
      <c r="V12" s="641"/>
      <c r="W12" s="641"/>
      <c r="X12" s="641"/>
      <c r="Y12" s="642"/>
      <c r="Z12" s="677">
        <v>0</v>
      </c>
      <c r="AA12" s="677"/>
      <c r="AB12" s="677"/>
      <c r="AC12" s="677"/>
      <c r="AD12" s="678">
        <v>2794</v>
      </c>
      <c r="AE12" s="678"/>
      <c r="AF12" s="678"/>
      <c r="AG12" s="678"/>
      <c r="AH12" s="678"/>
      <c r="AI12" s="678"/>
      <c r="AJ12" s="678"/>
      <c r="AK12" s="678"/>
      <c r="AL12" s="643">
        <v>0.1</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475291</v>
      </c>
      <c r="BH12" s="641"/>
      <c r="BI12" s="641"/>
      <c r="BJ12" s="641"/>
      <c r="BK12" s="641"/>
      <c r="BL12" s="641"/>
      <c r="BM12" s="641"/>
      <c r="BN12" s="642"/>
      <c r="BO12" s="677">
        <v>51.2</v>
      </c>
      <c r="BP12" s="677"/>
      <c r="BQ12" s="677"/>
      <c r="BR12" s="677"/>
      <c r="BS12" s="646" t="s">
        <v>236</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465675</v>
      </c>
      <c r="CS12" s="641"/>
      <c r="CT12" s="641"/>
      <c r="CU12" s="641"/>
      <c r="CV12" s="641"/>
      <c r="CW12" s="641"/>
      <c r="CX12" s="641"/>
      <c r="CY12" s="642"/>
      <c r="CZ12" s="677">
        <v>5.0999999999999996</v>
      </c>
      <c r="DA12" s="677"/>
      <c r="DB12" s="677"/>
      <c r="DC12" s="677"/>
      <c r="DD12" s="646">
        <v>59817</v>
      </c>
      <c r="DE12" s="641"/>
      <c r="DF12" s="641"/>
      <c r="DG12" s="641"/>
      <c r="DH12" s="641"/>
      <c r="DI12" s="641"/>
      <c r="DJ12" s="641"/>
      <c r="DK12" s="641"/>
      <c r="DL12" s="641"/>
      <c r="DM12" s="641"/>
      <c r="DN12" s="641"/>
      <c r="DO12" s="641"/>
      <c r="DP12" s="642"/>
      <c r="DQ12" s="646">
        <v>213854</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137</v>
      </c>
      <c r="S13" s="641"/>
      <c r="T13" s="641"/>
      <c r="U13" s="641"/>
      <c r="V13" s="641"/>
      <c r="W13" s="641"/>
      <c r="X13" s="641"/>
      <c r="Y13" s="642"/>
      <c r="Z13" s="677" t="s">
        <v>236</v>
      </c>
      <c r="AA13" s="677"/>
      <c r="AB13" s="677"/>
      <c r="AC13" s="677"/>
      <c r="AD13" s="678" t="s">
        <v>236</v>
      </c>
      <c r="AE13" s="678"/>
      <c r="AF13" s="678"/>
      <c r="AG13" s="678"/>
      <c r="AH13" s="678"/>
      <c r="AI13" s="678"/>
      <c r="AJ13" s="678"/>
      <c r="AK13" s="678"/>
      <c r="AL13" s="643" t="s">
        <v>137</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464242</v>
      </c>
      <c r="BH13" s="641"/>
      <c r="BI13" s="641"/>
      <c r="BJ13" s="641"/>
      <c r="BK13" s="641"/>
      <c r="BL13" s="641"/>
      <c r="BM13" s="641"/>
      <c r="BN13" s="642"/>
      <c r="BO13" s="677">
        <v>50</v>
      </c>
      <c r="BP13" s="677"/>
      <c r="BQ13" s="677"/>
      <c r="BR13" s="677"/>
      <c r="BS13" s="646" t="s">
        <v>236</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1110854</v>
      </c>
      <c r="CS13" s="641"/>
      <c r="CT13" s="641"/>
      <c r="CU13" s="641"/>
      <c r="CV13" s="641"/>
      <c r="CW13" s="641"/>
      <c r="CX13" s="641"/>
      <c r="CY13" s="642"/>
      <c r="CZ13" s="677">
        <v>12.2</v>
      </c>
      <c r="DA13" s="677"/>
      <c r="DB13" s="677"/>
      <c r="DC13" s="677"/>
      <c r="DD13" s="646">
        <v>853424</v>
      </c>
      <c r="DE13" s="641"/>
      <c r="DF13" s="641"/>
      <c r="DG13" s="641"/>
      <c r="DH13" s="641"/>
      <c r="DI13" s="641"/>
      <c r="DJ13" s="641"/>
      <c r="DK13" s="641"/>
      <c r="DL13" s="641"/>
      <c r="DM13" s="641"/>
      <c r="DN13" s="641"/>
      <c r="DO13" s="641"/>
      <c r="DP13" s="642"/>
      <c r="DQ13" s="646">
        <v>303624</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8366</v>
      </c>
      <c r="S14" s="641"/>
      <c r="T14" s="641"/>
      <c r="U14" s="641"/>
      <c r="V14" s="641"/>
      <c r="W14" s="641"/>
      <c r="X14" s="641"/>
      <c r="Y14" s="642"/>
      <c r="Z14" s="677">
        <v>0.1</v>
      </c>
      <c r="AA14" s="677"/>
      <c r="AB14" s="677"/>
      <c r="AC14" s="677"/>
      <c r="AD14" s="678">
        <v>8366</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21964</v>
      </c>
      <c r="BH14" s="641"/>
      <c r="BI14" s="641"/>
      <c r="BJ14" s="641"/>
      <c r="BK14" s="641"/>
      <c r="BL14" s="641"/>
      <c r="BM14" s="641"/>
      <c r="BN14" s="642"/>
      <c r="BO14" s="677">
        <v>2.4</v>
      </c>
      <c r="BP14" s="677"/>
      <c r="BQ14" s="677"/>
      <c r="BR14" s="677"/>
      <c r="BS14" s="646" t="s">
        <v>137</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180670</v>
      </c>
      <c r="CS14" s="641"/>
      <c r="CT14" s="641"/>
      <c r="CU14" s="641"/>
      <c r="CV14" s="641"/>
      <c r="CW14" s="641"/>
      <c r="CX14" s="641"/>
      <c r="CY14" s="642"/>
      <c r="CZ14" s="677">
        <v>2</v>
      </c>
      <c r="DA14" s="677"/>
      <c r="DB14" s="677"/>
      <c r="DC14" s="677"/>
      <c r="DD14" s="646" t="s">
        <v>128</v>
      </c>
      <c r="DE14" s="641"/>
      <c r="DF14" s="641"/>
      <c r="DG14" s="641"/>
      <c r="DH14" s="641"/>
      <c r="DI14" s="641"/>
      <c r="DJ14" s="641"/>
      <c r="DK14" s="641"/>
      <c r="DL14" s="641"/>
      <c r="DM14" s="641"/>
      <c r="DN14" s="641"/>
      <c r="DO14" s="641"/>
      <c r="DP14" s="642"/>
      <c r="DQ14" s="646">
        <v>180670</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236</v>
      </c>
      <c r="AE15" s="678"/>
      <c r="AF15" s="678"/>
      <c r="AG15" s="678"/>
      <c r="AH15" s="678"/>
      <c r="AI15" s="678"/>
      <c r="AJ15" s="678"/>
      <c r="AK15" s="678"/>
      <c r="AL15" s="643" t="s">
        <v>128</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39942</v>
      </c>
      <c r="BH15" s="641"/>
      <c r="BI15" s="641"/>
      <c r="BJ15" s="641"/>
      <c r="BK15" s="641"/>
      <c r="BL15" s="641"/>
      <c r="BM15" s="641"/>
      <c r="BN15" s="642"/>
      <c r="BO15" s="677">
        <v>4.3</v>
      </c>
      <c r="BP15" s="677"/>
      <c r="BQ15" s="677"/>
      <c r="BR15" s="677"/>
      <c r="BS15" s="646" t="s">
        <v>236</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551651</v>
      </c>
      <c r="CS15" s="641"/>
      <c r="CT15" s="641"/>
      <c r="CU15" s="641"/>
      <c r="CV15" s="641"/>
      <c r="CW15" s="641"/>
      <c r="CX15" s="641"/>
      <c r="CY15" s="642"/>
      <c r="CZ15" s="677">
        <v>6.1</v>
      </c>
      <c r="DA15" s="677"/>
      <c r="DB15" s="677"/>
      <c r="DC15" s="677"/>
      <c r="DD15" s="646" t="s">
        <v>236</v>
      </c>
      <c r="DE15" s="641"/>
      <c r="DF15" s="641"/>
      <c r="DG15" s="641"/>
      <c r="DH15" s="641"/>
      <c r="DI15" s="641"/>
      <c r="DJ15" s="641"/>
      <c r="DK15" s="641"/>
      <c r="DL15" s="641"/>
      <c r="DM15" s="641"/>
      <c r="DN15" s="641"/>
      <c r="DO15" s="641"/>
      <c r="DP15" s="642"/>
      <c r="DQ15" s="646">
        <v>464300</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2415</v>
      </c>
      <c r="S16" s="641"/>
      <c r="T16" s="641"/>
      <c r="U16" s="641"/>
      <c r="V16" s="641"/>
      <c r="W16" s="641"/>
      <c r="X16" s="641"/>
      <c r="Y16" s="642"/>
      <c r="Z16" s="677">
        <v>0</v>
      </c>
      <c r="AA16" s="677"/>
      <c r="AB16" s="677"/>
      <c r="AC16" s="677"/>
      <c r="AD16" s="678">
        <v>2415</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128</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47660</v>
      </c>
      <c r="CS16" s="641"/>
      <c r="CT16" s="641"/>
      <c r="CU16" s="641"/>
      <c r="CV16" s="641"/>
      <c r="CW16" s="641"/>
      <c r="CX16" s="641"/>
      <c r="CY16" s="642"/>
      <c r="CZ16" s="677">
        <v>0.5</v>
      </c>
      <c r="DA16" s="677"/>
      <c r="DB16" s="677"/>
      <c r="DC16" s="677"/>
      <c r="DD16" s="646" t="s">
        <v>128</v>
      </c>
      <c r="DE16" s="641"/>
      <c r="DF16" s="641"/>
      <c r="DG16" s="641"/>
      <c r="DH16" s="641"/>
      <c r="DI16" s="641"/>
      <c r="DJ16" s="641"/>
      <c r="DK16" s="641"/>
      <c r="DL16" s="641"/>
      <c r="DM16" s="641"/>
      <c r="DN16" s="641"/>
      <c r="DO16" s="641"/>
      <c r="DP16" s="642"/>
      <c r="DQ16" s="646">
        <v>8004</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32250</v>
      </c>
      <c r="S17" s="641"/>
      <c r="T17" s="641"/>
      <c r="U17" s="641"/>
      <c r="V17" s="641"/>
      <c r="W17" s="641"/>
      <c r="X17" s="641"/>
      <c r="Y17" s="642"/>
      <c r="Z17" s="677">
        <v>0.3</v>
      </c>
      <c r="AA17" s="677"/>
      <c r="AB17" s="677"/>
      <c r="AC17" s="677"/>
      <c r="AD17" s="678">
        <v>32250</v>
      </c>
      <c r="AE17" s="678"/>
      <c r="AF17" s="678"/>
      <c r="AG17" s="678"/>
      <c r="AH17" s="678"/>
      <c r="AI17" s="678"/>
      <c r="AJ17" s="678"/>
      <c r="AK17" s="678"/>
      <c r="AL17" s="643">
        <v>0.8</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236</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1530972</v>
      </c>
      <c r="CS17" s="641"/>
      <c r="CT17" s="641"/>
      <c r="CU17" s="641"/>
      <c r="CV17" s="641"/>
      <c r="CW17" s="641"/>
      <c r="CX17" s="641"/>
      <c r="CY17" s="642"/>
      <c r="CZ17" s="677">
        <v>16.8</v>
      </c>
      <c r="DA17" s="677"/>
      <c r="DB17" s="677"/>
      <c r="DC17" s="677"/>
      <c r="DD17" s="646" t="s">
        <v>128</v>
      </c>
      <c r="DE17" s="641"/>
      <c r="DF17" s="641"/>
      <c r="DG17" s="641"/>
      <c r="DH17" s="641"/>
      <c r="DI17" s="641"/>
      <c r="DJ17" s="641"/>
      <c r="DK17" s="641"/>
      <c r="DL17" s="641"/>
      <c r="DM17" s="641"/>
      <c r="DN17" s="641"/>
      <c r="DO17" s="641"/>
      <c r="DP17" s="642"/>
      <c r="DQ17" s="646">
        <v>1360473</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6705</v>
      </c>
      <c r="S18" s="641"/>
      <c r="T18" s="641"/>
      <c r="U18" s="641"/>
      <c r="V18" s="641"/>
      <c r="W18" s="641"/>
      <c r="X18" s="641"/>
      <c r="Y18" s="642"/>
      <c r="Z18" s="677">
        <v>0.1</v>
      </c>
      <c r="AA18" s="677"/>
      <c r="AB18" s="677"/>
      <c r="AC18" s="677"/>
      <c r="AD18" s="678">
        <v>6705</v>
      </c>
      <c r="AE18" s="678"/>
      <c r="AF18" s="678"/>
      <c r="AG18" s="678"/>
      <c r="AH18" s="678"/>
      <c r="AI18" s="678"/>
      <c r="AJ18" s="678"/>
      <c r="AK18" s="678"/>
      <c r="AL18" s="643">
        <v>0.2</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v>9809</v>
      </c>
      <c r="CS18" s="641"/>
      <c r="CT18" s="641"/>
      <c r="CU18" s="641"/>
      <c r="CV18" s="641"/>
      <c r="CW18" s="641"/>
      <c r="CX18" s="641"/>
      <c r="CY18" s="642"/>
      <c r="CZ18" s="677">
        <v>0.1</v>
      </c>
      <c r="DA18" s="677"/>
      <c r="DB18" s="677"/>
      <c r="DC18" s="677"/>
      <c r="DD18" s="646">
        <v>5617</v>
      </c>
      <c r="DE18" s="641"/>
      <c r="DF18" s="641"/>
      <c r="DG18" s="641"/>
      <c r="DH18" s="641"/>
      <c r="DI18" s="641"/>
      <c r="DJ18" s="641"/>
      <c r="DK18" s="641"/>
      <c r="DL18" s="641"/>
      <c r="DM18" s="641"/>
      <c r="DN18" s="641"/>
      <c r="DO18" s="641"/>
      <c r="DP18" s="642"/>
      <c r="DQ18" s="646">
        <v>9809</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1238</v>
      </c>
      <c r="S19" s="641"/>
      <c r="T19" s="641"/>
      <c r="U19" s="641"/>
      <c r="V19" s="641"/>
      <c r="W19" s="641"/>
      <c r="X19" s="641"/>
      <c r="Y19" s="642"/>
      <c r="Z19" s="677">
        <v>0</v>
      </c>
      <c r="AA19" s="677"/>
      <c r="AB19" s="677"/>
      <c r="AC19" s="677"/>
      <c r="AD19" s="678">
        <v>1238</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18171</v>
      </c>
      <c r="BH19" s="641"/>
      <c r="BI19" s="641"/>
      <c r="BJ19" s="641"/>
      <c r="BK19" s="641"/>
      <c r="BL19" s="641"/>
      <c r="BM19" s="641"/>
      <c r="BN19" s="642"/>
      <c r="BO19" s="677">
        <v>2</v>
      </c>
      <c r="BP19" s="677"/>
      <c r="BQ19" s="677"/>
      <c r="BR19" s="677"/>
      <c r="BS19" s="646" t="s">
        <v>236</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236</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236</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188</v>
      </c>
      <c r="S20" s="641"/>
      <c r="T20" s="641"/>
      <c r="U20" s="641"/>
      <c r="V20" s="641"/>
      <c r="W20" s="641"/>
      <c r="X20" s="641"/>
      <c r="Y20" s="642"/>
      <c r="Z20" s="677">
        <v>0</v>
      </c>
      <c r="AA20" s="677"/>
      <c r="AB20" s="677"/>
      <c r="AC20" s="677"/>
      <c r="AD20" s="678">
        <v>188</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18171</v>
      </c>
      <c r="BH20" s="641"/>
      <c r="BI20" s="641"/>
      <c r="BJ20" s="641"/>
      <c r="BK20" s="641"/>
      <c r="BL20" s="641"/>
      <c r="BM20" s="641"/>
      <c r="BN20" s="642"/>
      <c r="BO20" s="677">
        <v>2</v>
      </c>
      <c r="BP20" s="677"/>
      <c r="BQ20" s="677"/>
      <c r="BR20" s="677"/>
      <c r="BS20" s="646" t="s">
        <v>128</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9108032</v>
      </c>
      <c r="CS20" s="641"/>
      <c r="CT20" s="641"/>
      <c r="CU20" s="641"/>
      <c r="CV20" s="641"/>
      <c r="CW20" s="641"/>
      <c r="CX20" s="641"/>
      <c r="CY20" s="642"/>
      <c r="CZ20" s="677">
        <v>100</v>
      </c>
      <c r="DA20" s="677"/>
      <c r="DB20" s="677"/>
      <c r="DC20" s="677"/>
      <c r="DD20" s="646">
        <v>1289915</v>
      </c>
      <c r="DE20" s="641"/>
      <c r="DF20" s="641"/>
      <c r="DG20" s="641"/>
      <c r="DH20" s="641"/>
      <c r="DI20" s="641"/>
      <c r="DJ20" s="641"/>
      <c r="DK20" s="641"/>
      <c r="DL20" s="641"/>
      <c r="DM20" s="641"/>
      <c r="DN20" s="641"/>
      <c r="DO20" s="641"/>
      <c r="DP20" s="642"/>
      <c r="DQ20" s="646">
        <v>5465692</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24119</v>
      </c>
      <c r="S21" s="641"/>
      <c r="T21" s="641"/>
      <c r="U21" s="641"/>
      <c r="V21" s="641"/>
      <c r="W21" s="641"/>
      <c r="X21" s="641"/>
      <c r="Y21" s="642"/>
      <c r="Z21" s="677">
        <v>0.3</v>
      </c>
      <c r="AA21" s="677"/>
      <c r="AB21" s="677"/>
      <c r="AC21" s="677"/>
      <c r="AD21" s="678">
        <v>24119</v>
      </c>
      <c r="AE21" s="678"/>
      <c r="AF21" s="678"/>
      <c r="AG21" s="678"/>
      <c r="AH21" s="678"/>
      <c r="AI21" s="678"/>
      <c r="AJ21" s="678"/>
      <c r="AK21" s="678"/>
      <c r="AL21" s="643">
        <v>0.6</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v>18171</v>
      </c>
      <c r="BH21" s="641"/>
      <c r="BI21" s="641"/>
      <c r="BJ21" s="641"/>
      <c r="BK21" s="641"/>
      <c r="BL21" s="641"/>
      <c r="BM21" s="641"/>
      <c r="BN21" s="642"/>
      <c r="BO21" s="677">
        <v>2</v>
      </c>
      <c r="BP21" s="677"/>
      <c r="BQ21" s="677"/>
      <c r="BR21" s="677"/>
      <c r="BS21" s="646" t="s">
        <v>236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3868775</v>
      </c>
      <c r="S22" s="641"/>
      <c r="T22" s="641"/>
      <c r="U22" s="641"/>
      <c r="V22" s="641"/>
      <c r="W22" s="641"/>
      <c r="X22" s="641"/>
      <c r="Y22" s="642"/>
      <c r="Z22" s="677">
        <v>41.7</v>
      </c>
      <c r="AA22" s="677"/>
      <c r="AB22" s="677"/>
      <c r="AC22" s="677"/>
      <c r="AD22" s="678">
        <v>2809860</v>
      </c>
      <c r="AE22" s="678"/>
      <c r="AF22" s="678"/>
      <c r="AG22" s="678"/>
      <c r="AH22" s="678"/>
      <c r="AI22" s="678"/>
      <c r="AJ22" s="678"/>
      <c r="AK22" s="678"/>
      <c r="AL22" s="643">
        <v>69.5</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236</v>
      </c>
      <c r="BH22" s="641"/>
      <c r="BI22" s="641"/>
      <c r="BJ22" s="641"/>
      <c r="BK22" s="641"/>
      <c r="BL22" s="641"/>
      <c r="BM22" s="641"/>
      <c r="BN22" s="642"/>
      <c r="BO22" s="677" t="s">
        <v>128</v>
      </c>
      <c r="BP22" s="677"/>
      <c r="BQ22" s="677"/>
      <c r="BR22" s="677"/>
      <c r="BS22" s="646" t="s">
        <v>137</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2809860</v>
      </c>
      <c r="S23" s="641"/>
      <c r="T23" s="641"/>
      <c r="U23" s="641"/>
      <c r="V23" s="641"/>
      <c r="W23" s="641"/>
      <c r="X23" s="641"/>
      <c r="Y23" s="642"/>
      <c r="Z23" s="677">
        <v>30.3</v>
      </c>
      <c r="AA23" s="677"/>
      <c r="AB23" s="677"/>
      <c r="AC23" s="677"/>
      <c r="AD23" s="678">
        <v>2809860</v>
      </c>
      <c r="AE23" s="678"/>
      <c r="AF23" s="678"/>
      <c r="AG23" s="678"/>
      <c r="AH23" s="678"/>
      <c r="AI23" s="678"/>
      <c r="AJ23" s="678"/>
      <c r="AK23" s="678"/>
      <c r="AL23" s="643">
        <v>69.5</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t="s">
        <v>236</v>
      </c>
      <c r="BH23" s="641"/>
      <c r="BI23" s="641"/>
      <c r="BJ23" s="641"/>
      <c r="BK23" s="641"/>
      <c r="BL23" s="641"/>
      <c r="BM23" s="641"/>
      <c r="BN23" s="642"/>
      <c r="BO23" s="677" t="s">
        <v>128</v>
      </c>
      <c r="BP23" s="677"/>
      <c r="BQ23" s="677"/>
      <c r="BR23" s="677"/>
      <c r="BS23" s="646" t="s">
        <v>137</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1058915</v>
      </c>
      <c r="S24" s="641"/>
      <c r="T24" s="641"/>
      <c r="U24" s="641"/>
      <c r="V24" s="641"/>
      <c r="W24" s="641"/>
      <c r="X24" s="641"/>
      <c r="Y24" s="642"/>
      <c r="Z24" s="677">
        <v>11.4</v>
      </c>
      <c r="AA24" s="677"/>
      <c r="AB24" s="677"/>
      <c r="AC24" s="677"/>
      <c r="AD24" s="678" t="s">
        <v>128</v>
      </c>
      <c r="AE24" s="678"/>
      <c r="AF24" s="678"/>
      <c r="AG24" s="678"/>
      <c r="AH24" s="678"/>
      <c r="AI24" s="678"/>
      <c r="AJ24" s="678"/>
      <c r="AK24" s="678"/>
      <c r="AL24" s="643" t="s">
        <v>128</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236</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2819847</v>
      </c>
      <c r="CS24" s="696"/>
      <c r="CT24" s="696"/>
      <c r="CU24" s="696"/>
      <c r="CV24" s="696"/>
      <c r="CW24" s="696"/>
      <c r="CX24" s="696"/>
      <c r="CY24" s="739"/>
      <c r="CZ24" s="740">
        <v>31</v>
      </c>
      <c r="DA24" s="713"/>
      <c r="DB24" s="713"/>
      <c r="DC24" s="743"/>
      <c r="DD24" s="738">
        <v>2164857</v>
      </c>
      <c r="DE24" s="696"/>
      <c r="DF24" s="696"/>
      <c r="DG24" s="696"/>
      <c r="DH24" s="696"/>
      <c r="DI24" s="696"/>
      <c r="DJ24" s="696"/>
      <c r="DK24" s="739"/>
      <c r="DL24" s="738">
        <v>1876577</v>
      </c>
      <c r="DM24" s="696"/>
      <c r="DN24" s="696"/>
      <c r="DO24" s="696"/>
      <c r="DP24" s="696"/>
      <c r="DQ24" s="696"/>
      <c r="DR24" s="696"/>
      <c r="DS24" s="696"/>
      <c r="DT24" s="696"/>
      <c r="DU24" s="696"/>
      <c r="DV24" s="739"/>
      <c r="DW24" s="740">
        <v>44.9</v>
      </c>
      <c r="DX24" s="713"/>
      <c r="DY24" s="713"/>
      <c r="DZ24" s="713"/>
      <c r="EA24" s="713"/>
      <c r="EB24" s="713"/>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128</v>
      </c>
      <c r="AA25" s="677"/>
      <c r="AB25" s="677"/>
      <c r="AC25" s="677"/>
      <c r="AD25" s="678" t="s">
        <v>128</v>
      </c>
      <c r="AE25" s="678"/>
      <c r="AF25" s="678"/>
      <c r="AG25" s="678"/>
      <c r="AH25" s="678"/>
      <c r="AI25" s="678"/>
      <c r="AJ25" s="678"/>
      <c r="AK25" s="678"/>
      <c r="AL25" s="643" t="s">
        <v>128</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236</v>
      </c>
      <c r="BH25" s="641"/>
      <c r="BI25" s="641"/>
      <c r="BJ25" s="641"/>
      <c r="BK25" s="641"/>
      <c r="BL25" s="641"/>
      <c r="BM25" s="641"/>
      <c r="BN25" s="642"/>
      <c r="BO25" s="677" t="s">
        <v>236</v>
      </c>
      <c r="BP25" s="677"/>
      <c r="BQ25" s="677"/>
      <c r="BR25" s="677"/>
      <c r="BS25" s="646" t="s">
        <v>128</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778615</v>
      </c>
      <c r="CS25" s="659"/>
      <c r="CT25" s="659"/>
      <c r="CU25" s="659"/>
      <c r="CV25" s="659"/>
      <c r="CW25" s="659"/>
      <c r="CX25" s="659"/>
      <c r="CY25" s="660"/>
      <c r="CZ25" s="643">
        <v>8.5</v>
      </c>
      <c r="DA25" s="661"/>
      <c r="DB25" s="661"/>
      <c r="DC25" s="662"/>
      <c r="DD25" s="646">
        <v>650730</v>
      </c>
      <c r="DE25" s="659"/>
      <c r="DF25" s="659"/>
      <c r="DG25" s="659"/>
      <c r="DH25" s="659"/>
      <c r="DI25" s="659"/>
      <c r="DJ25" s="659"/>
      <c r="DK25" s="660"/>
      <c r="DL25" s="646">
        <v>548193</v>
      </c>
      <c r="DM25" s="659"/>
      <c r="DN25" s="659"/>
      <c r="DO25" s="659"/>
      <c r="DP25" s="659"/>
      <c r="DQ25" s="659"/>
      <c r="DR25" s="659"/>
      <c r="DS25" s="659"/>
      <c r="DT25" s="659"/>
      <c r="DU25" s="659"/>
      <c r="DV25" s="660"/>
      <c r="DW25" s="643">
        <v>13.1</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5080436</v>
      </c>
      <c r="S26" s="641"/>
      <c r="T26" s="641"/>
      <c r="U26" s="641"/>
      <c r="V26" s="641"/>
      <c r="W26" s="641"/>
      <c r="X26" s="641"/>
      <c r="Y26" s="642"/>
      <c r="Z26" s="677">
        <v>54.7</v>
      </c>
      <c r="AA26" s="677"/>
      <c r="AB26" s="677"/>
      <c r="AC26" s="677"/>
      <c r="AD26" s="678">
        <v>4021521</v>
      </c>
      <c r="AE26" s="678"/>
      <c r="AF26" s="678"/>
      <c r="AG26" s="678"/>
      <c r="AH26" s="678"/>
      <c r="AI26" s="678"/>
      <c r="AJ26" s="678"/>
      <c r="AK26" s="678"/>
      <c r="AL26" s="643">
        <v>99.5</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128</v>
      </c>
      <c r="BP26" s="677"/>
      <c r="BQ26" s="677"/>
      <c r="BR26" s="677"/>
      <c r="BS26" s="646" t="s">
        <v>128</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483586</v>
      </c>
      <c r="CS26" s="641"/>
      <c r="CT26" s="641"/>
      <c r="CU26" s="641"/>
      <c r="CV26" s="641"/>
      <c r="CW26" s="641"/>
      <c r="CX26" s="641"/>
      <c r="CY26" s="642"/>
      <c r="CZ26" s="643">
        <v>5.3</v>
      </c>
      <c r="DA26" s="661"/>
      <c r="DB26" s="661"/>
      <c r="DC26" s="662"/>
      <c r="DD26" s="646">
        <v>364789</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923</v>
      </c>
      <c r="S27" s="641"/>
      <c r="T27" s="641"/>
      <c r="U27" s="641"/>
      <c r="V27" s="641"/>
      <c r="W27" s="641"/>
      <c r="X27" s="641"/>
      <c r="Y27" s="642"/>
      <c r="Z27" s="677">
        <v>0</v>
      </c>
      <c r="AA27" s="677"/>
      <c r="AB27" s="677"/>
      <c r="AC27" s="677"/>
      <c r="AD27" s="678">
        <v>923</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927879</v>
      </c>
      <c r="BH27" s="641"/>
      <c r="BI27" s="641"/>
      <c r="BJ27" s="641"/>
      <c r="BK27" s="641"/>
      <c r="BL27" s="641"/>
      <c r="BM27" s="641"/>
      <c r="BN27" s="642"/>
      <c r="BO27" s="677">
        <v>100</v>
      </c>
      <c r="BP27" s="677"/>
      <c r="BQ27" s="677"/>
      <c r="BR27" s="677"/>
      <c r="BS27" s="646">
        <v>11491</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510260</v>
      </c>
      <c r="CS27" s="659"/>
      <c r="CT27" s="659"/>
      <c r="CU27" s="659"/>
      <c r="CV27" s="659"/>
      <c r="CW27" s="659"/>
      <c r="CX27" s="659"/>
      <c r="CY27" s="660"/>
      <c r="CZ27" s="643">
        <v>5.6</v>
      </c>
      <c r="DA27" s="661"/>
      <c r="DB27" s="661"/>
      <c r="DC27" s="662"/>
      <c r="DD27" s="646">
        <v>153654</v>
      </c>
      <c r="DE27" s="659"/>
      <c r="DF27" s="659"/>
      <c r="DG27" s="659"/>
      <c r="DH27" s="659"/>
      <c r="DI27" s="659"/>
      <c r="DJ27" s="659"/>
      <c r="DK27" s="660"/>
      <c r="DL27" s="646">
        <v>153654</v>
      </c>
      <c r="DM27" s="659"/>
      <c r="DN27" s="659"/>
      <c r="DO27" s="659"/>
      <c r="DP27" s="659"/>
      <c r="DQ27" s="659"/>
      <c r="DR27" s="659"/>
      <c r="DS27" s="659"/>
      <c r="DT27" s="659"/>
      <c r="DU27" s="659"/>
      <c r="DV27" s="660"/>
      <c r="DW27" s="643">
        <v>3.7</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4155</v>
      </c>
      <c r="S28" s="641"/>
      <c r="T28" s="641"/>
      <c r="U28" s="641"/>
      <c r="V28" s="641"/>
      <c r="W28" s="641"/>
      <c r="X28" s="641"/>
      <c r="Y28" s="642"/>
      <c r="Z28" s="677">
        <v>0</v>
      </c>
      <c r="AA28" s="677"/>
      <c r="AB28" s="677"/>
      <c r="AC28" s="677"/>
      <c r="AD28" s="678" t="s">
        <v>128</v>
      </c>
      <c r="AE28" s="678"/>
      <c r="AF28" s="678"/>
      <c r="AG28" s="678"/>
      <c r="AH28" s="678"/>
      <c r="AI28" s="678"/>
      <c r="AJ28" s="678"/>
      <c r="AK28" s="678"/>
      <c r="AL28" s="643" t="s">
        <v>236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1530972</v>
      </c>
      <c r="CS28" s="641"/>
      <c r="CT28" s="641"/>
      <c r="CU28" s="641"/>
      <c r="CV28" s="641"/>
      <c r="CW28" s="641"/>
      <c r="CX28" s="641"/>
      <c r="CY28" s="642"/>
      <c r="CZ28" s="643">
        <v>16.8</v>
      </c>
      <c r="DA28" s="661"/>
      <c r="DB28" s="661"/>
      <c r="DC28" s="662"/>
      <c r="DD28" s="646">
        <v>1360473</v>
      </c>
      <c r="DE28" s="641"/>
      <c r="DF28" s="641"/>
      <c r="DG28" s="641"/>
      <c r="DH28" s="641"/>
      <c r="DI28" s="641"/>
      <c r="DJ28" s="641"/>
      <c r="DK28" s="642"/>
      <c r="DL28" s="646">
        <v>1174730</v>
      </c>
      <c r="DM28" s="641"/>
      <c r="DN28" s="641"/>
      <c r="DO28" s="641"/>
      <c r="DP28" s="641"/>
      <c r="DQ28" s="641"/>
      <c r="DR28" s="641"/>
      <c r="DS28" s="641"/>
      <c r="DT28" s="641"/>
      <c r="DU28" s="641"/>
      <c r="DV28" s="642"/>
      <c r="DW28" s="643">
        <v>28.1</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277786</v>
      </c>
      <c r="S29" s="641"/>
      <c r="T29" s="641"/>
      <c r="U29" s="641"/>
      <c r="V29" s="641"/>
      <c r="W29" s="641"/>
      <c r="X29" s="641"/>
      <c r="Y29" s="642"/>
      <c r="Z29" s="677">
        <v>3</v>
      </c>
      <c r="AA29" s="677"/>
      <c r="AB29" s="677"/>
      <c r="AC29" s="677"/>
      <c r="AD29" s="678">
        <v>12478</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307</v>
      </c>
      <c r="CG29" s="674"/>
      <c r="CH29" s="674"/>
      <c r="CI29" s="674"/>
      <c r="CJ29" s="674"/>
      <c r="CK29" s="674"/>
      <c r="CL29" s="674"/>
      <c r="CM29" s="674"/>
      <c r="CN29" s="674"/>
      <c r="CO29" s="674"/>
      <c r="CP29" s="674"/>
      <c r="CQ29" s="675"/>
      <c r="CR29" s="640">
        <v>1530159</v>
      </c>
      <c r="CS29" s="659"/>
      <c r="CT29" s="659"/>
      <c r="CU29" s="659"/>
      <c r="CV29" s="659"/>
      <c r="CW29" s="659"/>
      <c r="CX29" s="659"/>
      <c r="CY29" s="660"/>
      <c r="CZ29" s="643">
        <v>16.8</v>
      </c>
      <c r="DA29" s="661"/>
      <c r="DB29" s="661"/>
      <c r="DC29" s="662"/>
      <c r="DD29" s="646">
        <v>1359660</v>
      </c>
      <c r="DE29" s="659"/>
      <c r="DF29" s="659"/>
      <c r="DG29" s="659"/>
      <c r="DH29" s="659"/>
      <c r="DI29" s="659"/>
      <c r="DJ29" s="659"/>
      <c r="DK29" s="660"/>
      <c r="DL29" s="646">
        <v>1173917</v>
      </c>
      <c r="DM29" s="659"/>
      <c r="DN29" s="659"/>
      <c r="DO29" s="659"/>
      <c r="DP29" s="659"/>
      <c r="DQ29" s="659"/>
      <c r="DR29" s="659"/>
      <c r="DS29" s="659"/>
      <c r="DT29" s="659"/>
      <c r="DU29" s="659"/>
      <c r="DV29" s="660"/>
      <c r="DW29" s="643">
        <v>28.1</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24033</v>
      </c>
      <c r="S30" s="641"/>
      <c r="T30" s="641"/>
      <c r="U30" s="641"/>
      <c r="V30" s="641"/>
      <c r="W30" s="641"/>
      <c r="X30" s="641"/>
      <c r="Y30" s="642"/>
      <c r="Z30" s="677">
        <v>0.3</v>
      </c>
      <c r="AA30" s="677"/>
      <c r="AB30" s="677"/>
      <c r="AC30" s="677"/>
      <c r="AD30" s="678" t="s">
        <v>236</v>
      </c>
      <c r="AE30" s="678"/>
      <c r="AF30" s="678"/>
      <c r="AG30" s="678"/>
      <c r="AH30" s="678"/>
      <c r="AI30" s="678"/>
      <c r="AJ30" s="678"/>
      <c r="AK30" s="678"/>
      <c r="AL30" s="643" t="s">
        <v>236</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1477805</v>
      </c>
      <c r="CS30" s="641"/>
      <c r="CT30" s="641"/>
      <c r="CU30" s="641"/>
      <c r="CV30" s="641"/>
      <c r="CW30" s="641"/>
      <c r="CX30" s="641"/>
      <c r="CY30" s="642"/>
      <c r="CZ30" s="643">
        <v>16.2</v>
      </c>
      <c r="DA30" s="661"/>
      <c r="DB30" s="661"/>
      <c r="DC30" s="662"/>
      <c r="DD30" s="646">
        <v>1307306</v>
      </c>
      <c r="DE30" s="641"/>
      <c r="DF30" s="641"/>
      <c r="DG30" s="641"/>
      <c r="DH30" s="641"/>
      <c r="DI30" s="641"/>
      <c r="DJ30" s="641"/>
      <c r="DK30" s="642"/>
      <c r="DL30" s="646">
        <v>1121563</v>
      </c>
      <c r="DM30" s="641"/>
      <c r="DN30" s="641"/>
      <c r="DO30" s="641"/>
      <c r="DP30" s="641"/>
      <c r="DQ30" s="641"/>
      <c r="DR30" s="641"/>
      <c r="DS30" s="641"/>
      <c r="DT30" s="641"/>
      <c r="DU30" s="641"/>
      <c r="DV30" s="642"/>
      <c r="DW30" s="643">
        <v>26.9</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892261</v>
      </c>
      <c r="S31" s="641"/>
      <c r="T31" s="641"/>
      <c r="U31" s="641"/>
      <c r="V31" s="641"/>
      <c r="W31" s="641"/>
      <c r="X31" s="641"/>
      <c r="Y31" s="642"/>
      <c r="Z31" s="677">
        <v>9.6</v>
      </c>
      <c r="AA31" s="677"/>
      <c r="AB31" s="677"/>
      <c r="AC31" s="677"/>
      <c r="AD31" s="678" t="s">
        <v>128</v>
      </c>
      <c r="AE31" s="678"/>
      <c r="AF31" s="678"/>
      <c r="AG31" s="678"/>
      <c r="AH31" s="678"/>
      <c r="AI31" s="678"/>
      <c r="AJ31" s="678"/>
      <c r="AK31" s="678"/>
      <c r="AL31" s="643" t="s">
        <v>128</v>
      </c>
      <c r="AM31" s="644"/>
      <c r="AN31" s="644"/>
      <c r="AO31" s="679"/>
      <c r="AP31" s="715" t="s">
        <v>313</v>
      </c>
      <c r="AQ31" s="716"/>
      <c r="AR31" s="716"/>
      <c r="AS31" s="716"/>
      <c r="AT31" s="721" t="s">
        <v>314</v>
      </c>
      <c r="AU31" s="231"/>
      <c r="AV31" s="231"/>
      <c r="AW31" s="231"/>
      <c r="AX31" s="708" t="s">
        <v>189</v>
      </c>
      <c r="AY31" s="709"/>
      <c r="AZ31" s="709"/>
      <c r="BA31" s="709"/>
      <c r="BB31" s="709"/>
      <c r="BC31" s="709"/>
      <c r="BD31" s="709"/>
      <c r="BE31" s="709"/>
      <c r="BF31" s="710"/>
      <c r="BG31" s="711">
        <v>99.2</v>
      </c>
      <c r="BH31" s="712"/>
      <c r="BI31" s="712"/>
      <c r="BJ31" s="712"/>
      <c r="BK31" s="712"/>
      <c r="BL31" s="712"/>
      <c r="BM31" s="713">
        <v>93.7</v>
      </c>
      <c r="BN31" s="712"/>
      <c r="BO31" s="712"/>
      <c r="BP31" s="712"/>
      <c r="BQ31" s="714"/>
      <c r="BR31" s="711">
        <v>99.2</v>
      </c>
      <c r="BS31" s="712"/>
      <c r="BT31" s="712"/>
      <c r="BU31" s="712"/>
      <c r="BV31" s="712"/>
      <c r="BW31" s="712"/>
      <c r="BX31" s="713">
        <v>92.4</v>
      </c>
      <c r="BY31" s="712"/>
      <c r="BZ31" s="712"/>
      <c r="CA31" s="712"/>
      <c r="CB31" s="714"/>
      <c r="CD31" s="731"/>
      <c r="CE31" s="732"/>
      <c r="CF31" s="673" t="s">
        <v>315</v>
      </c>
      <c r="CG31" s="674"/>
      <c r="CH31" s="674"/>
      <c r="CI31" s="674"/>
      <c r="CJ31" s="674"/>
      <c r="CK31" s="674"/>
      <c r="CL31" s="674"/>
      <c r="CM31" s="674"/>
      <c r="CN31" s="674"/>
      <c r="CO31" s="674"/>
      <c r="CP31" s="674"/>
      <c r="CQ31" s="675"/>
      <c r="CR31" s="640">
        <v>52354</v>
      </c>
      <c r="CS31" s="659"/>
      <c r="CT31" s="659"/>
      <c r="CU31" s="659"/>
      <c r="CV31" s="659"/>
      <c r="CW31" s="659"/>
      <c r="CX31" s="659"/>
      <c r="CY31" s="660"/>
      <c r="CZ31" s="643">
        <v>0.6</v>
      </c>
      <c r="DA31" s="661"/>
      <c r="DB31" s="661"/>
      <c r="DC31" s="662"/>
      <c r="DD31" s="646">
        <v>52354</v>
      </c>
      <c r="DE31" s="659"/>
      <c r="DF31" s="659"/>
      <c r="DG31" s="659"/>
      <c r="DH31" s="659"/>
      <c r="DI31" s="659"/>
      <c r="DJ31" s="659"/>
      <c r="DK31" s="660"/>
      <c r="DL31" s="646">
        <v>52354</v>
      </c>
      <c r="DM31" s="659"/>
      <c r="DN31" s="659"/>
      <c r="DO31" s="659"/>
      <c r="DP31" s="659"/>
      <c r="DQ31" s="659"/>
      <c r="DR31" s="659"/>
      <c r="DS31" s="659"/>
      <c r="DT31" s="659"/>
      <c r="DU31" s="659"/>
      <c r="DV31" s="660"/>
      <c r="DW31" s="643">
        <v>1.3</v>
      </c>
      <c r="DX31" s="661"/>
      <c r="DY31" s="661"/>
      <c r="DZ31" s="661"/>
      <c r="EA31" s="661"/>
      <c r="EB31" s="661"/>
      <c r="EC31" s="676"/>
    </row>
    <row r="32" spans="2:133" ht="11.25" customHeight="1" x14ac:dyDescent="0.15">
      <c r="B32" s="704" t="s">
        <v>316</v>
      </c>
      <c r="C32" s="705"/>
      <c r="D32" s="705"/>
      <c r="E32" s="705"/>
      <c r="F32" s="705"/>
      <c r="G32" s="705"/>
      <c r="H32" s="705"/>
      <c r="I32" s="705"/>
      <c r="J32" s="705"/>
      <c r="K32" s="705"/>
      <c r="L32" s="705"/>
      <c r="M32" s="705"/>
      <c r="N32" s="705"/>
      <c r="O32" s="705"/>
      <c r="P32" s="705"/>
      <c r="Q32" s="706"/>
      <c r="R32" s="640" t="s">
        <v>128</v>
      </c>
      <c r="S32" s="641"/>
      <c r="T32" s="641"/>
      <c r="U32" s="641"/>
      <c r="V32" s="641"/>
      <c r="W32" s="641"/>
      <c r="X32" s="641"/>
      <c r="Y32" s="642"/>
      <c r="Z32" s="677" t="s">
        <v>137</v>
      </c>
      <c r="AA32" s="677"/>
      <c r="AB32" s="677"/>
      <c r="AC32" s="677"/>
      <c r="AD32" s="678" t="s">
        <v>236</v>
      </c>
      <c r="AE32" s="678"/>
      <c r="AF32" s="678"/>
      <c r="AG32" s="678"/>
      <c r="AH32" s="678"/>
      <c r="AI32" s="678"/>
      <c r="AJ32" s="678"/>
      <c r="AK32" s="678"/>
      <c r="AL32" s="643" t="s">
        <v>128</v>
      </c>
      <c r="AM32" s="644"/>
      <c r="AN32" s="644"/>
      <c r="AO32" s="679"/>
      <c r="AP32" s="717"/>
      <c r="AQ32" s="718"/>
      <c r="AR32" s="718"/>
      <c r="AS32" s="718"/>
      <c r="AT32" s="722"/>
      <c r="AU32" s="230" t="s">
        <v>317</v>
      </c>
      <c r="AV32" s="230"/>
      <c r="AW32" s="230"/>
      <c r="AX32" s="637" t="s">
        <v>318</v>
      </c>
      <c r="AY32" s="638"/>
      <c r="AZ32" s="638"/>
      <c r="BA32" s="638"/>
      <c r="BB32" s="638"/>
      <c r="BC32" s="638"/>
      <c r="BD32" s="638"/>
      <c r="BE32" s="638"/>
      <c r="BF32" s="639"/>
      <c r="BG32" s="724">
        <v>99.1</v>
      </c>
      <c r="BH32" s="659"/>
      <c r="BI32" s="659"/>
      <c r="BJ32" s="659"/>
      <c r="BK32" s="659"/>
      <c r="BL32" s="659"/>
      <c r="BM32" s="644">
        <v>98</v>
      </c>
      <c r="BN32" s="725"/>
      <c r="BO32" s="725"/>
      <c r="BP32" s="725"/>
      <c r="BQ32" s="683"/>
      <c r="BR32" s="724">
        <v>99.3</v>
      </c>
      <c r="BS32" s="659"/>
      <c r="BT32" s="659"/>
      <c r="BU32" s="659"/>
      <c r="BV32" s="659"/>
      <c r="BW32" s="659"/>
      <c r="BX32" s="644">
        <v>98.1</v>
      </c>
      <c r="BY32" s="725"/>
      <c r="BZ32" s="725"/>
      <c r="CA32" s="725"/>
      <c r="CB32" s="683"/>
      <c r="CD32" s="733"/>
      <c r="CE32" s="734"/>
      <c r="CF32" s="673" t="s">
        <v>319</v>
      </c>
      <c r="CG32" s="674"/>
      <c r="CH32" s="674"/>
      <c r="CI32" s="674"/>
      <c r="CJ32" s="674"/>
      <c r="CK32" s="674"/>
      <c r="CL32" s="674"/>
      <c r="CM32" s="674"/>
      <c r="CN32" s="674"/>
      <c r="CO32" s="674"/>
      <c r="CP32" s="674"/>
      <c r="CQ32" s="675"/>
      <c r="CR32" s="640">
        <v>813</v>
      </c>
      <c r="CS32" s="641"/>
      <c r="CT32" s="641"/>
      <c r="CU32" s="641"/>
      <c r="CV32" s="641"/>
      <c r="CW32" s="641"/>
      <c r="CX32" s="641"/>
      <c r="CY32" s="642"/>
      <c r="CZ32" s="643">
        <v>0</v>
      </c>
      <c r="DA32" s="661"/>
      <c r="DB32" s="661"/>
      <c r="DC32" s="662"/>
      <c r="DD32" s="646">
        <v>813</v>
      </c>
      <c r="DE32" s="641"/>
      <c r="DF32" s="641"/>
      <c r="DG32" s="641"/>
      <c r="DH32" s="641"/>
      <c r="DI32" s="641"/>
      <c r="DJ32" s="641"/>
      <c r="DK32" s="642"/>
      <c r="DL32" s="646">
        <v>813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551536</v>
      </c>
      <c r="S33" s="641"/>
      <c r="T33" s="641"/>
      <c r="U33" s="641"/>
      <c r="V33" s="641"/>
      <c r="W33" s="641"/>
      <c r="X33" s="641"/>
      <c r="Y33" s="642"/>
      <c r="Z33" s="677">
        <v>5.9</v>
      </c>
      <c r="AA33" s="677"/>
      <c r="AB33" s="677"/>
      <c r="AC33" s="677"/>
      <c r="AD33" s="678" t="s">
        <v>236</v>
      </c>
      <c r="AE33" s="678"/>
      <c r="AF33" s="678"/>
      <c r="AG33" s="678"/>
      <c r="AH33" s="678"/>
      <c r="AI33" s="678"/>
      <c r="AJ33" s="678"/>
      <c r="AK33" s="678"/>
      <c r="AL33" s="643" t="s">
        <v>236</v>
      </c>
      <c r="AM33" s="644"/>
      <c r="AN33" s="644"/>
      <c r="AO33" s="679"/>
      <c r="AP33" s="719"/>
      <c r="AQ33" s="720"/>
      <c r="AR33" s="720"/>
      <c r="AS33" s="720"/>
      <c r="AT33" s="723"/>
      <c r="AU33" s="232"/>
      <c r="AV33" s="232"/>
      <c r="AW33" s="232"/>
      <c r="AX33" s="621" t="s">
        <v>321</v>
      </c>
      <c r="AY33" s="622"/>
      <c r="AZ33" s="622"/>
      <c r="BA33" s="622"/>
      <c r="BB33" s="622"/>
      <c r="BC33" s="622"/>
      <c r="BD33" s="622"/>
      <c r="BE33" s="622"/>
      <c r="BF33" s="623"/>
      <c r="BG33" s="707">
        <v>99.2</v>
      </c>
      <c r="BH33" s="625"/>
      <c r="BI33" s="625"/>
      <c r="BJ33" s="625"/>
      <c r="BK33" s="625"/>
      <c r="BL33" s="625"/>
      <c r="BM33" s="668">
        <v>92.9</v>
      </c>
      <c r="BN33" s="625"/>
      <c r="BO33" s="625"/>
      <c r="BP33" s="625"/>
      <c r="BQ33" s="689"/>
      <c r="BR33" s="707">
        <v>99</v>
      </c>
      <c r="BS33" s="625"/>
      <c r="BT33" s="625"/>
      <c r="BU33" s="625"/>
      <c r="BV33" s="625"/>
      <c r="BW33" s="625"/>
      <c r="BX33" s="668">
        <v>90</v>
      </c>
      <c r="BY33" s="625"/>
      <c r="BZ33" s="625"/>
      <c r="CA33" s="625"/>
      <c r="CB33" s="689"/>
      <c r="CD33" s="673" t="s">
        <v>322</v>
      </c>
      <c r="CE33" s="674"/>
      <c r="CF33" s="674"/>
      <c r="CG33" s="674"/>
      <c r="CH33" s="674"/>
      <c r="CI33" s="674"/>
      <c r="CJ33" s="674"/>
      <c r="CK33" s="674"/>
      <c r="CL33" s="674"/>
      <c r="CM33" s="674"/>
      <c r="CN33" s="674"/>
      <c r="CO33" s="674"/>
      <c r="CP33" s="674"/>
      <c r="CQ33" s="675"/>
      <c r="CR33" s="640">
        <v>4950610</v>
      </c>
      <c r="CS33" s="659"/>
      <c r="CT33" s="659"/>
      <c r="CU33" s="659"/>
      <c r="CV33" s="659"/>
      <c r="CW33" s="659"/>
      <c r="CX33" s="659"/>
      <c r="CY33" s="660"/>
      <c r="CZ33" s="643">
        <v>54.4</v>
      </c>
      <c r="DA33" s="661"/>
      <c r="DB33" s="661"/>
      <c r="DC33" s="662"/>
      <c r="DD33" s="646">
        <v>3130523</v>
      </c>
      <c r="DE33" s="659"/>
      <c r="DF33" s="659"/>
      <c r="DG33" s="659"/>
      <c r="DH33" s="659"/>
      <c r="DI33" s="659"/>
      <c r="DJ33" s="659"/>
      <c r="DK33" s="660"/>
      <c r="DL33" s="646">
        <v>1474760</v>
      </c>
      <c r="DM33" s="659"/>
      <c r="DN33" s="659"/>
      <c r="DO33" s="659"/>
      <c r="DP33" s="659"/>
      <c r="DQ33" s="659"/>
      <c r="DR33" s="659"/>
      <c r="DS33" s="659"/>
      <c r="DT33" s="659"/>
      <c r="DU33" s="659"/>
      <c r="DV33" s="660"/>
      <c r="DW33" s="643">
        <v>35.299999999999997</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41144</v>
      </c>
      <c r="S34" s="641"/>
      <c r="T34" s="641"/>
      <c r="U34" s="641"/>
      <c r="V34" s="641"/>
      <c r="W34" s="641"/>
      <c r="X34" s="641"/>
      <c r="Y34" s="642"/>
      <c r="Z34" s="677">
        <v>0.4</v>
      </c>
      <c r="AA34" s="677"/>
      <c r="AB34" s="677"/>
      <c r="AC34" s="677"/>
      <c r="AD34" s="678">
        <v>21</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2178610</v>
      </c>
      <c r="CS34" s="641"/>
      <c r="CT34" s="641"/>
      <c r="CU34" s="641"/>
      <c r="CV34" s="641"/>
      <c r="CW34" s="641"/>
      <c r="CX34" s="641"/>
      <c r="CY34" s="642"/>
      <c r="CZ34" s="643">
        <v>23.9</v>
      </c>
      <c r="DA34" s="661"/>
      <c r="DB34" s="661"/>
      <c r="DC34" s="662"/>
      <c r="DD34" s="646">
        <v>1279946</v>
      </c>
      <c r="DE34" s="641"/>
      <c r="DF34" s="641"/>
      <c r="DG34" s="641"/>
      <c r="DH34" s="641"/>
      <c r="DI34" s="641"/>
      <c r="DJ34" s="641"/>
      <c r="DK34" s="642"/>
      <c r="DL34" s="646">
        <v>629094</v>
      </c>
      <c r="DM34" s="641"/>
      <c r="DN34" s="641"/>
      <c r="DO34" s="641"/>
      <c r="DP34" s="641"/>
      <c r="DQ34" s="641"/>
      <c r="DR34" s="641"/>
      <c r="DS34" s="641"/>
      <c r="DT34" s="641"/>
      <c r="DU34" s="641"/>
      <c r="DV34" s="642"/>
      <c r="DW34" s="643">
        <v>15.1</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655791</v>
      </c>
      <c r="S35" s="641"/>
      <c r="T35" s="641"/>
      <c r="U35" s="641"/>
      <c r="V35" s="641"/>
      <c r="W35" s="641"/>
      <c r="X35" s="641"/>
      <c r="Y35" s="642"/>
      <c r="Z35" s="677">
        <v>7.1</v>
      </c>
      <c r="AA35" s="677"/>
      <c r="AB35" s="677"/>
      <c r="AC35" s="677"/>
      <c r="AD35" s="678" t="s">
        <v>128</v>
      </c>
      <c r="AE35" s="678"/>
      <c r="AF35" s="678"/>
      <c r="AG35" s="678"/>
      <c r="AH35" s="678"/>
      <c r="AI35" s="678"/>
      <c r="AJ35" s="678"/>
      <c r="AK35" s="678"/>
      <c r="AL35" s="643" t="s">
        <v>236</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80950</v>
      </c>
      <c r="CS35" s="659"/>
      <c r="CT35" s="659"/>
      <c r="CU35" s="659"/>
      <c r="CV35" s="659"/>
      <c r="CW35" s="659"/>
      <c r="CX35" s="659"/>
      <c r="CY35" s="660"/>
      <c r="CZ35" s="643">
        <v>0.9</v>
      </c>
      <c r="DA35" s="661"/>
      <c r="DB35" s="661"/>
      <c r="DC35" s="662"/>
      <c r="DD35" s="646">
        <v>75576</v>
      </c>
      <c r="DE35" s="659"/>
      <c r="DF35" s="659"/>
      <c r="DG35" s="659"/>
      <c r="DH35" s="659"/>
      <c r="DI35" s="659"/>
      <c r="DJ35" s="659"/>
      <c r="DK35" s="660"/>
      <c r="DL35" s="646">
        <v>34430</v>
      </c>
      <c r="DM35" s="659"/>
      <c r="DN35" s="659"/>
      <c r="DO35" s="659"/>
      <c r="DP35" s="659"/>
      <c r="DQ35" s="659"/>
      <c r="DR35" s="659"/>
      <c r="DS35" s="659"/>
      <c r="DT35" s="659"/>
      <c r="DU35" s="659"/>
      <c r="DV35" s="660"/>
      <c r="DW35" s="643">
        <v>0.8</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268367</v>
      </c>
      <c r="S36" s="641"/>
      <c r="T36" s="641"/>
      <c r="U36" s="641"/>
      <c r="V36" s="641"/>
      <c r="W36" s="641"/>
      <c r="X36" s="641"/>
      <c r="Y36" s="642"/>
      <c r="Z36" s="677">
        <v>2.9</v>
      </c>
      <c r="AA36" s="677"/>
      <c r="AB36" s="677"/>
      <c r="AC36" s="677"/>
      <c r="AD36" s="678" t="s">
        <v>137</v>
      </c>
      <c r="AE36" s="678"/>
      <c r="AF36" s="678"/>
      <c r="AG36" s="678"/>
      <c r="AH36" s="678"/>
      <c r="AI36" s="678"/>
      <c r="AJ36" s="678"/>
      <c r="AK36" s="678"/>
      <c r="AL36" s="643" t="s">
        <v>128</v>
      </c>
      <c r="AM36" s="644"/>
      <c r="AN36" s="644"/>
      <c r="AO36" s="679"/>
      <c r="AP36" s="235"/>
      <c r="AQ36" s="692" t="s">
        <v>330</v>
      </c>
      <c r="AR36" s="693"/>
      <c r="AS36" s="693"/>
      <c r="AT36" s="693"/>
      <c r="AU36" s="693"/>
      <c r="AV36" s="693"/>
      <c r="AW36" s="693"/>
      <c r="AX36" s="693"/>
      <c r="AY36" s="694"/>
      <c r="AZ36" s="695">
        <v>125521</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t="s">
        <v>128</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1995030</v>
      </c>
      <c r="CS36" s="641"/>
      <c r="CT36" s="641"/>
      <c r="CU36" s="641"/>
      <c r="CV36" s="641"/>
      <c r="CW36" s="641"/>
      <c r="CX36" s="641"/>
      <c r="CY36" s="642"/>
      <c r="CZ36" s="643">
        <v>21.9</v>
      </c>
      <c r="DA36" s="661"/>
      <c r="DB36" s="661"/>
      <c r="DC36" s="662"/>
      <c r="DD36" s="646">
        <v>1358920</v>
      </c>
      <c r="DE36" s="641"/>
      <c r="DF36" s="641"/>
      <c r="DG36" s="641"/>
      <c r="DH36" s="641"/>
      <c r="DI36" s="641"/>
      <c r="DJ36" s="641"/>
      <c r="DK36" s="642"/>
      <c r="DL36" s="646">
        <v>685911</v>
      </c>
      <c r="DM36" s="641"/>
      <c r="DN36" s="641"/>
      <c r="DO36" s="641"/>
      <c r="DP36" s="641"/>
      <c r="DQ36" s="641"/>
      <c r="DR36" s="641"/>
      <c r="DS36" s="641"/>
      <c r="DT36" s="641"/>
      <c r="DU36" s="641"/>
      <c r="DV36" s="642"/>
      <c r="DW36" s="643">
        <v>16.399999999999999</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190133</v>
      </c>
      <c r="S37" s="641"/>
      <c r="T37" s="641"/>
      <c r="U37" s="641"/>
      <c r="V37" s="641"/>
      <c r="W37" s="641"/>
      <c r="X37" s="641"/>
      <c r="Y37" s="642"/>
      <c r="Z37" s="677">
        <v>2</v>
      </c>
      <c r="AA37" s="677"/>
      <c r="AB37" s="677"/>
      <c r="AC37" s="677"/>
      <c r="AD37" s="678" t="s">
        <v>128</v>
      </c>
      <c r="AE37" s="678"/>
      <c r="AF37" s="678"/>
      <c r="AG37" s="678"/>
      <c r="AH37" s="678"/>
      <c r="AI37" s="678"/>
      <c r="AJ37" s="678"/>
      <c r="AK37" s="678"/>
      <c r="AL37" s="643" t="s">
        <v>236</v>
      </c>
      <c r="AM37" s="644"/>
      <c r="AN37" s="644"/>
      <c r="AO37" s="679"/>
      <c r="AQ37" s="680" t="s">
        <v>334</v>
      </c>
      <c r="AR37" s="681"/>
      <c r="AS37" s="681"/>
      <c r="AT37" s="681"/>
      <c r="AU37" s="681"/>
      <c r="AV37" s="681"/>
      <c r="AW37" s="681"/>
      <c r="AX37" s="681"/>
      <c r="AY37" s="682"/>
      <c r="AZ37" s="640">
        <v>31067</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t="s">
        <v>128</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656604</v>
      </c>
      <c r="CS37" s="659"/>
      <c r="CT37" s="659"/>
      <c r="CU37" s="659"/>
      <c r="CV37" s="659"/>
      <c r="CW37" s="659"/>
      <c r="CX37" s="659"/>
      <c r="CY37" s="660"/>
      <c r="CZ37" s="643">
        <v>7.2</v>
      </c>
      <c r="DA37" s="661"/>
      <c r="DB37" s="661"/>
      <c r="DC37" s="662"/>
      <c r="DD37" s="646">
        <v>587999</v>
      </c>
      <c r="DE37" s="659"/>
      <c r="DF37" s="659"/>
      <c r="DG37" s="659"/>
      <c r="DH37" s="659"/>
      <c r="DI37" s="659"/>
      <c r="DJ37" s="659"/>
      <c r="DK37" s="660"/>
      <c r="DL37" s="646">
        <v>562305</v>
      </c>
      <c r="DM37" s="659"/>
      <c r="DN37" s="659"/>
      <c r="DO37" s="659"/>
      <c r="DP37" s="659"/>
      <c r="DQ37" s="659"/>
      <c r="DR37" s="659"/>
      <c r="DS37" s="659"/>
      <c r="DT37" s="659"/>
      <c r="DU37" s="659"/>
      <c r="DV37" s="660"/>
      <c r="DW37" s="643">
        <v>13.5</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305753</v>
      </c>
      <c r="S38" s="641"/>
      <c r="T38" s="641"/>
      <c r="U38" s="641"/>
      <c r="V38" s="641"/>
      <c r="W38" s="641"/>
      <c r="X38" s="641"/>
      <c r="Y38" s="642"/>
      <c r="Z38" s="677">
        <v>3.3</v>
      </c>
      <c r="AA38" s="677"/>
      <c r="AB38" s="677"/>
      <c r="AC38" s="677"/>
      <c r="AD38" s="678">
        <v>8700</v>
      </c>
      <c r="AE38" s="678"/>
      <c r="AF38" s="678"/>
      <c r="AG38" s="678"/>
      <c r="AH38" s="678"/>
      <c r="AI38" s="678"/>
      <c r="AJ38" s="678"/>
      <c r="AK38" s="678"/>
      <c r="AL38" s="643">
        <v>0.2</v>
      </c>
      <c r="AM38" s="644"/>
      <c r="AN38" s="644"/>
      <c r="AO38" s="679"/>
      <c r="AQ38" s="680" t="s">
        <v>338</v>
      </c>
      <c r="AR38" s="681"/>
      <c r="AS38" s="681"/>
      <c r="AT38" s="681"/>
      <c r="AU38" s="681"/>
      <c r="AV38" s="681"/>
      <c r="AW38" s="681"/>
      <c r="AX38" s="681"/>
      <c r="AY38" s="682"/>
      <c r="AZ38" s="640">
        <v>30670</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t="s">
        <v>128</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125521</v>
      </c>
      <c r="CS38" s="641"/>
      <c r="CT38" s="641"/>
      <c r="CU38" s="641"/>
      <c r="CV38" s="641"/>
      <c r="CW38" s="641"/>
      <c r="CX38" s="641"/>
      <c r="CY38" s="642"/>
      <c r="CZ38" s="643">
        <v>1.4</v>
      </c>
      <c r="DA38" s="661"/>
      <c r="DB38" s="661"/>
      <c r="DC38" s="662"/>
      <c r="DD38" s="646">
        <v>125325</v>
      </c>
      <c r="DE38" s="641"/>
      <c r="DF38" s="641"/>
      <c r="DG38" s="641"/>
      <c r="DH38" s="641"/>
      <c r="DI38" s="641"/>
      <c r="DJ38" s="641"/>
      <c r="DK38" s="642"/>
      <c r="DL38" s="646">
        <v>125325</v>
      </c>
      <c r="DM38" s="641"/>
      <c r="DN38" s="641"/>
      <c r="DO38" s="641"/>
      <c r="DP38" s="641"/>
      <c r="DQ38" s="641"/>
      <c r="DR38" s="641"/>
      <c r="DS38" s="641"/>
      <c r="DT38" s="641"/>
      <c r="DU38" s="641"/>
      <c r="DV38" s="642"/>
      <c r="DW38" s="643">
        <v>3</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994951</v>
      </c>
      <c r="S39" s="641"/>
      <c r="T39" s="641"/>
      <c r="U39" s="641"/>
      <c r="V39" s="641"/>
      <c r="W39" s="641"/>
      <c r="X39" s="641"/>
      <c r="Y39" s="642"/>
      <c r="Z39" s="677">
        <v>10.7</v>
      </c>
      <c r="AA39" s="677"/>
      <c r="AB39" s="677"/>
      <c r="AC39" s="677"/>
      <c r="AD39" s="678" t="s">
        <v>236</v>
      </c>
      <c r="AE39" s="678"/>
      <c r="AF39" s="678"/>
      <c r="AG39" s="678"/>
      <c r="AH39" s="678"/>
      <c r="AI39" s="678"/>
      <c r="AJ39" s="678"/>
      <c r="AK39" s="678"/>
      <c r="AL39" s="643" t="s">
        <v>128</v>
      </c>
      <c r="AM39" s="644"/>
      <c r="AN39" s="644"/>
      <c r="AO39" s="679"/>
      <c r="AQ39" s="680" t="s">
        <v>342</v>
      </c>
      <c r="AR39" s="681"/>
      <c r="AS39" s="681"/>
      <c r="AT39" s="681"/>
      <c r="AU39" s="681"/>
      <c r="AV39" s="681"/>
      <c r="AW39" s="681"/>
      <c r="AX39" s="681"/>
      <c r="AY39" s="682"/>
      <c r="AZ39" s="640" t="s">
        <v>128</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t="s">
        <v>236</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470499</v>
      </c>
      <c r="CS39" s="659"/>
      <c r="CT39" s="659"/>
      <c r="CU39" s="659"/>
      <c r="CV39" s="659"/>
      <c r="CW39" s="659"/>
      <c r="CX39" s="659"/>
      <c r="CY39" s="660"/>
      <c r="CZ39" s="643">
        <v>5.2</v>
      </c>
      <c r="DA39" s="661"/>
      <c r="DB39" s="661"/>
      <c r="DC39" s="662"/>
      <c r="DD39" s="646">
        <v>290756</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137</v>
      </c>
      <c r="AA40" s="677"/>
      <c r="AB40" s="677"/>
      <c r="AC40" s="677"/>
      <c r="AD40" s="678" t="s">
        <v>236</v>
      </c>
      <c r="AE40" s="678"/>
      <c r="AF40" s="678"/>
      <c r="AG40" s="678"/>
      <c r="AH40" s="678"/>
      <c r="AI40" s="678"/>
      <c r="AJ40" s="678"/>
      <c r="AK40" s="678"/>
      <c r="AL40" s="643" t="s">
        <v>128</v>
      </c>
      <c r="AM40" s="644"/>
      <c r="AN40" s="644"/>
      <c r="AO40" s="679"/>
      <c r="AQ40" s="680" t="s">
        <v>346</v>
      </c>
      <c r="AR40" s="681"/>
      <c r="AS40" s="681"/>
      <c r="AT40" s="681"/>
      <c r="AU40" s="681"/>
      <c r="AV40" s="681"/>
      <c r="AW40" s="681"/>
      <c r="AX40" s="681"/>
      <c r="AY40" s="682"/>
      <c r="AZ40" s="640" t="s">
        <v>236</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t="s">
        <v>236</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100000</v>
      </c>
      <c r="CS40" s="641"/>
      <c r="CT40" s="641"/>
      <c r="CU40" s="641"/>
      <c r="CV40" s="641"/>
      <c r="CW40" s="641"/>
      <c r="CX40" s="641"/>
      <c r="CY40" s="642"/>
      <c r="CZ40" s="643">
        <v>1.1000000000000001</v>
      </c>
      <c r="DA40" s="661"/>
      <c r="DB40" s="661"/>
      <c r="DC40" s="662"/>
      <c r="DD40" s="646" t="s">
        <v>128</v>
      </c>
      <c r="DE40" s="641"/>
      <c r="DF40" s="641"/>
      <c r="DG40" s="641"/>
      <c r="DH40" s="641"/>
      <c r="DI40" s="641"/>
      <c r="DJ40" s="641"/>
      <c r="DK40" s="642"/>
      <c r="DL40" s="646" t="s">
        <v>236</v>
      </c>
      <c r="DM40" s="641"/>
      <c r="DN40" s="641"/>
      <c r="DO40" s="641"/>
      <c r="DP40" s="641"/>
      <c r="DQ40" s="641"/>
      <c r="DR40" s="641"/>
      <c r="DS40" s="641"/>
      <c r="DT40" s="641"/>
      <c r="DU40" s="641"/>
      <c r="DV40" s="642"/>
      <c r="DW40" s="643" t="s">
        <v>236</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131727</v>
      </c>
      <c r="S41" s="641"/>
      <c r="T41" s="641"/>
      <c r="U41" s="641"/>
      <c r="V41" s="641"/>
      <c r="W41" s="641"/>
      <c r="X41" s="641"/>
      <c r="Y41" s="642"/>
      <c r="Z41" s="677">
        <v>1.4</v>
      </c>
      <c r="AA41" s="677"/>
      <c r="AB41" s="677"/>
      <c r="AC41" s="677"/>
      <c r="AD41" s="678" t="s">
        <v>236</v>
      </c>
      <c r="AE41" s="678"/>
      <c r="AF41" s="678"/>
      <c r="AG41" s="678"/>
      <c r="AH41" s="678"/>
      <c r="AI41" s="678"/>
      <c r="AJ41" s="678"/>
      <c r="AK41" s="678"/>
      <c r="AL41" s="643" t="s">
        <v>128</v>
      </c>
      <c r="AM41" s="644"/>
      <c r="AN41" s="644"/>
      <c r="AO41" s="679"/>
      <c r="AQ41" s="680" t="s">
        <v>351</v>
      </c>
      <c r="AR41" s="681"/>
      <c r="AS41" s="681"/>
      <c r="AT41" s="681"/>
      <c r="AU41" s="681"/>
      <c r="AV41" s="681"/>
      <c r="AW41" s="681"/>
      <c r="AX41" s="681"/>
      <c r="AY41" s="682"/>
      <c r="AZ41" s="640">
        <v>63588</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236</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236</v>
      </c>
      <c r="DA41" s="661"/>
      <c r="DB41" s="661"/>
      <c r="DC41" s="662"/>
      <c r="DD41" s="646" t="s">
        <v>236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9287269</v>
      </c>
      <c r="S42" s="663"/>
      <c r="T42" s="663"/>
      <c r="U42" s="663"/>
      <c r="V42" s="663"/>
      <c r="W42" s="663"/>
      <c r="X42" s="663"/>
      <c r="Y42" s="665"/>
      <c r="Z42" s="666">
        <v>100</v>
      </c>
      <c r="AA42" s="666"/>
      <c r="AB42" s="666"/>
      <c r="AC42" s="666"/>
      <c r="AD42" s="667">
        <v>4043643</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196</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t="s">
        <v>137</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1337575</v>
      </c>
      <c r="CS42" s="641"/>
      <c r="CT42" s="641"/>
      <c r="CU42" s="641"/>
      <c r="CV42" s="641"/>
      <c r="CW42" s="641"/>
      <c r="CX42" s="641"/>
      <c r="CY42" s="642"/>
      <c r="CZ42" s="643">
        <v>14.7</v>
      </c>
      <c r="DA42" s="644"/>
      <c r="DB42" s="644"/>
      <c r="DC42" s="645"/>
      <c r="DD42" s="646">
        <v>170312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19000</v>
      </c>
      <c r="CS43" s="659"/>
      <c r="CT43" s="659"/>
      <c r="CU43" s="659"/>
      <c r="CV43" s="659"/>
      <c r="CW43" s="659"/>
      <c r="CX43" s="659"/>
      <c r="CY43" s="660"/>
      <c r="CZ43" s="643">
        <v>0.2</v>
      </c>
      <c r="DA43" s="661"/>
      <c r="DB43" s="661"/>
      <c r="DC43" s="662"/>
      <c r="DD43" s="646" t="s">
        <v>128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359</v>
      </c>
      <c r="CG44" s="638"/>
      <c r="CH44" s="638"/>
      <c r="CI44" s="638"/>
      <c r="CJ44" s="638"/>
      <c r="CK44" s="638"/>
      <c r="CL44" s="638"/>
      <c r="CM44" s="638"/>
      <c r="CN44" s="638"/>
      <c r="CO44" s="638"/>
      <c r="CP44" s="638"/>
      <c r="CQ44" s="639"/>
      <c r="CR44" s="640">
        <v>1289915</v>
      </c>
      <c r="CS44" s="641"/>
      <c r="CT44" s="641"/>
      <c r="CU44" s="641"/>
      <c r="CV44" s="641"/>
      <c r="CW44" s="641"/>
      <c r="CX44" s="641"/>
      <c r="CY44" s="642"/>
      <c r="CZ44" s="643">
        <v>14.2</v>
      </c>
      <c r="DA44" s="644"/>
      <c r="DB44" s="644"/>
      <c r="DC44" s="645"/>
      <c r="DD44" s="646">
        <v>162308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446518</v>
      </c>
      <c r="CS45" s="659"/>
      <c r="CT45" s="659"/>
      <c r="CU45" s="659"/>
      <c r="CV45" s="659"/>
      <c r="CW45" s="659"/>
      <c r="CX45" s="659"/>
      <c r="CY45" s="660"/>
      <c r="CZ45" s="643">
        <v>4.9000000000000004</v>
      </c>
      <c r="DA45" s="661"/>
      <c r="DB45" s="661"/>
      <c r="DC45" s="662"/>
      <c r="DD45" s="646">
        <v>52159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843397</v>
      </c>
      <c r="CS46" s="641"/>
      <c r="CT46" s="641"/>
      <c r="CU46" s="641"/>
      <c r="CV46" s="641"/>
      <c r="CW46" s="641"/>
      <c r="CX46" s="641"/>
      <c r="CY46" s="642"/>
      <c r="CZ46" s="643">
        <v>9.3000000000000007</v>
      </c>
      <c r="DA46" s="644"/>
      <c r="DB46" s="644"/>
      <c r="DC46" s="645"/>
      <c r="DD46" s="646">
        <v>110149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v>47660</v>
      </c>
      <c r="CS47" s="659"/>
      <c r="CT47" s="659"/>
      <c r="CU47" s="659"/>
      <c r="CV47" s="659"/>
      <c r="CW47" s="659"/>
      <c r="CX47" s="659"/>
      <c r="CY47" s="660"/>
      <c r="CZ47" s="643">
        <v>0.5</v>
      </c>
      <c r="DA47" s="661"/>
      <c r="DB47" s="661"/>
      <c r="DC47" s="662"/>
      <c r="DD47" s="646">
        <v>8004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236</v>
      </c>
      <c r="CS48" s="641"/>
      <c r="CT48" s="641"/>
      <c r="CU48" s="641"/>
      <c r="CV48" s="641"/>
      <c r="CW48" s="641"/>
      <c r="CX48" s="641"/>
      <c r="CY48" s="642"/>
      <c r="CZ48" s="643" t="s">
        <v>128</v>
      </c>
      <c r="DA48" s="644"/>
      <c r="DB48" s="644"/>
      <c r="DC48" s="645"/>
      <c r="DD48" s="646" t="s">
        <v>236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9108032</v>
      </c>
      <c r="CS49" s="625"/>
      <c r="CT49" s="625"/>
      <c r="CU49" s="625"/>
      <c r="CV49" s="625"/>
      <c r="CW49" s="625"/>
      <c r="CX49" s="625"/>
      <c r="CY49" s="626"/>
      <c r="CZ49" s="627">
        <v>100</v>
      </c>
      <c r="DA49" s="628"/>
      <c r="DB49" s="628"/>
      <c r="DC49" s="629"/>
      <c r="DD49" s="630">
        <v>5465692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3GVJmuKYJpPPEr9L11nAfifAMPpDMPVlAt1stxIc9D/y3W9mE/XXSd7sMAIMIG3IoCst9HlWfXTlbzdrJndiFw==" saltValue="wOqASmbS5XbQEBeoX10vb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V71" sqref="V71:Z7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9287</v>
      </c>
      <c r="R7" s="1160"/>
      <c r="S7" s="1160"/>
      <c r="T7" s="1160"/>
      <c r="U7" s="1160"/>
      <c r="V7" s="1160">
        <v>9108</v>
      </c>
      <c r="W7" s="1160"/>
      <c r="X7" s="1160"/>
      <c r="Y7" s="1160"/>
      <c r="Z7" s="1160"/>
      <c r="AA7" s="1160">
        <v>179</v>
      </c>
      <c r="AB7" s="1160"/>
      <c r="AC7" s="1160"/>
      <c r="AD7" s="1160"/>
      <c r="AE7" s="1161"/>
      <c r="AF7" s="1162">
        <v>165</v>
      </c>
      <c r="AG7" s="1163"/>
      <c r="AH7" s="1163"/>
      <c r="AI7" s="1163"/>
      <c r="AJ7" s="1164"/>
      <c r="AK7" s="1146" t="s">
        <v>576</v>
      </c>
      <c r="AL7" s="1147"/>
      <c r="AM7" s="1147"/>
      <c r="AN7" s="1147"/>
      <c r="AO7" s="1147"/>
      <c r="AP7" s="1147">
        <v>11645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586</v>
      </c>
      <c r="BT7" s="1151"/>
      <c r="BU7" s="1151"/>
      <c r="BV7" s="1151"/>
      <c r="BW7" s="1151"/>
      <c r="BX7" s="1151"/>
      <c r="BY7" s="1151"/>
      <c r="BZ7" s="1151"/>
      <c r="CA7" s="1151"/>
      <c r="CB7" s="1151"/>
      <c r="CC7" s="1151"/>
      <c r="CD7" s="1151"/>
      <c r="CE7" s="1151"/>
      <c r="CF7" s="1151"/>
      <c r="CG7" s="1152"/>
      <c r="CH7" s="1143">
        <v>-1</v>
      </c>
      <c r="CI7" s="1144"/>
      <c r="CJ7" s="1144"/>
      <c r="CK7" s="1144"/>
      <c r="CL7" s="1145"/>
      <c r="CM7" s="1143">
        <v>127</v>
      </c>
      <c r="CN7" s="1144"/>
      <c r="CO7" s="1144"/>
      <c r="CP7" s="1144"/>
      <c r="CQ7" s="1145"/>
      <c r="CR7" s="1143">
        <v>11</v>
      </c>
      <c r="CS7" s="1144"/>
      <c r="CT7" s="1144"/>
      <c r="CU7" s="1144"/>
      <c r="CV7" s="1145"/>
      <c r="CW7" s="1143" t="s">
        <v>576</v>
      </c>
      <c r="CX7" s="1144"/>
      <c r="CY7" s="1144"/>
      <c r="CZ7" s="1144"/>
      <c r="DA7" s="1145"/>
      <c r="DB7" s="1143" t="s">
        <v>576</v>
      </c>
      <c r="DC7" s="1144"/>
      <c r="DD7" s="1144"/>
      <c r="DE7" s="1144"/>
      <c r="DF7" s="1145"/>
      <c r="DG7" s="1143" t="s">
        <v>576</v>
      </c>
      <c r="DH7" s="1144"/>
      <c r="DI7" s="1144"/>
      <c r="DJ7" s="1144"/>
      <c r="DK7" s="1145"/>
      <c r="DL7" s="1143" t="s">
        <v>576</v>
      </c>
      <c r="DM7" s="1144"/>
      <c r="DN7" s="1144"/>
      <c r="DO7" s="1144"/>
      <c r="DP7" s="1145"/>
      <c r="DQ7" s="1143" t="s">
        <v>576</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587</v>
      </c>
      <c r="BT8" s="1070"/>
      <c r="BU8" s="1070"/>
      <c r="BV8" s="1070"/>
      <c r="BW8" s="1070"/>
      <c r="BX8" s="1070"/>
      <c r="BY8" s="1070"/>
      <c r="BZ8" s="1070"/>
      <c r="CA8" s="1070"/>
      <c r="CB8" s="1070"/>
      <c r="CC8" s="1070"/>
      <c r="CD8" s="1070"/>
      <c r="CE8" s="1070"/>
      <c r="CF8" s="1070"/>
      <c r="CG8" s="1071"/>
      <c r="CH8" s="1044">
        <v>2</v>
      </c>
      <c r="CI8" s="1045"/>
      <c r="CJ8" s="1045"/>
      <c r="CK8" s="1045"/>
      <c r="CL8" s="1046"/>
      <c r="CM8" s="1044">
        <v>39</v>
      </c>
      <c r="CN8" s="1045"/>
      <c r="CO8" s="1045"/>
      <c r="CP8" s="1045"/>
      <c r="CQ8" s="1046"/>
      <c r="CR8" s="1044">
        <v>1</v>
      </c>
      <c r="CS8" s="1045"/>
      <c r="CT8" s="1045"/>
      <c r="CU8" s="1045"/>
      <c r="CV8" s="1046"/>
      <c r="CW8" s="1044" t="s">
        <v>576</v>
      </c>
      <c r="CX8" s="1045"/>
      <c r="CY8" s="1045"/>
      <c r="CZ8" s="1045"/>
      <c r="DA8" s="1046"/>
      <c r="DB8" s="1044" t="s">
        <v>576</v>
      </c>
      <c r="DC8" s="1045"/>
      <c r="DD8" s="1045"/>
      <c r="DE8" s="1045"/>
      <c r="DF8" s="1046"/>
      <c r="DG8" s="1044" t="s">
        <v>576</v>
      </c>
      <c r="DH8" s="1045"/>
      <c r="DI8" s="1045"/>
      <c r="DJ8" s="1045"/>
      <c r="DK8" s="1046"/>
      <c r="DL8" s="1044" t="s">
        <v>576</v>
      </c>
      <c r="DM8" s="1045"/>
      <c r="DN8" s="1045"/>
      <c r="DO8" s="1045"/>
      <c r="DP8" s="1046"/>
      <c r="DQ8" s="1044" t="s">
        <v>576</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588</v>
      </c>
      <c r="BT9" s="1070"/>
      <c r="BU9" s="1070"/>
      <c r="BV9" s="1070"/>
      <c r="BW9" s="1070"/>
      <c r="BX9" s="1070"/>
      <c r="BY9" s="1070"/>
      <c r="BZ9" s="1070"/>
      <c r="CA9" s="1070"/>
      <c r="CB9" s="1070"/>
      <c r="CC9" s="1070"/>
      <c r="CD9" s="1070"/>
      <c r="CE9" s="1070"/>
      <c r="CF9" s="1070"/>
      <c r="CG9" s="1071"/>
      <c r="CH9" s="1044">
        <v>20</v>
      </c>
      <c r="CI9" s="1045"/>
      <c r="CJ9" s="1045"/>
      <c r="CK9" s="1045"/>
      <c r="CL9" s="1046"/>
      <c r="CM9" s="1044">
        <v>124</v>
      </c>
      <c r="CN9" s="1045"/>
      <c r="CO9" s="1045"/>
      <c r="CP9" s="1045"/>
      <c r="CQ9" s="1046"/>
      <c r="CR9" s="1044">
        <v>3</v>
      </c>
      <c r="CS9" s="1045"/>
      <c r="CT9" s="1045"/>
      <c r="CU9" s="1045"/>
      <c r="CV9" s="1046"/>
      <c r="CW9" s="1044" t="s">
        <v>576</v>
      </c>
      <c r="CX9" s="1045"/>
      <c r="CY9" s="1045"/>
      <c r="CZ9" s="1045"/>
      <c r="DA9" s="1046"/>
      <c r="DB9" s="1044" t="s">
        <v>576</v>
      </c>
      <c r="DC9" s="1045"/>
      <c r="DD9" s="1045"/>
      <c r="DE9" s="1045"/>
      <c r="DF9" s="1046"/>
      <c r="DG9" s="1044" t="s">
        <v>576</v>
      </c>
      <c r="DH9" s="1045"/>
      <c r="DI9" s="1045"/>
      <c r="DJ9" s="1045"/>
      <c r="DK9" s="1046"/>
      <c r="DL9" s="1044" t="s">
        <v>576</v>
      </c>
      <c r="DM9" s="1045"/>
      <c r="DN9" s="1045"/>
      <c r="DO9" s="1045"/>
      <c r="DP9" s="1046"/>
      <c r="DQ9" s="1044" t="s">
        <v>576</v>
      </c>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589</v>
      </c>
      <c r="BT10" s="1070"/>
      <c r="BU10" s="1070"/>
      <c r="BV10" s="1070"/>
      <c r="BW10" s="1070"/>
      <c r="BX10" s="1070"/>
      <c r="BY10" s="1070"/>
      <c r="BZ10" s="1070"/>
      <c r="CA10" s="1070"/>
      <c r="CB10" s="1070"/>
      <c r="CC10" s="1070"/>
      <c r="CD10" s="1070"/>
      <c r="CE10" s="1070"/>
      <c r="CF10" s="1070"/>
      <c r="CG10" s="1071"/>
      <c r="CH10" s="1044">
        <v>22</v>
      </c>
      <c r="CI10" s="1045"/>
      <c r="CJ10" s="1045"/>
      <c r="CK10" s="1045"/>
      <c r="CL10" s="1046"/>
      <c r="CM10" s="1044">
        <v>413</v>
      </c>
      <c r="CN10" s="1045"/>
      <c r="CO10" s="1045"/>
      <c r="CP10" s="1045"/>
      <c r="CQ10" s="1046"/>
      <c r="CR10" s="1044">
        <v>3</v>
      </c>
      <c r="CS10" s="1045"/>
      <c r="CT10" s="1045"/>
      <c r="CU10" s="1045"/>
      <c r="CV10" s="1046"/>
      <c r="CW10" s="1044" t="s">
        <v>576</v>
      </c>
      <c r="CX10" s="1045"/>
      <c r="CY10" s="1045"/>
      <c r="CZ10" s="1045"/>
      <c r="DA10" s="1046"/>
      <c r="DB10" s="1044" t="s">
        <v>576</v>
      </c>
      <c r="DC10" s="1045"/>
      <c r="DD10" s="1045"/>
      <c r="DE10" s="1045"/>
      <c r="DF10" s="1046"/>
      <c r="DG10" s="1044" t="s">
        <v>576</v>
      </c>
      <c r="DH10" s="1045"/>
      <c r="DI10" s="1045"/>
      <c r="DJ10" s="1045"/>
      <c r="DK10" s="1046"/>
      <c r="DL10" s="1044" t="s">
        <v>576</v>
      </c>
      <c r="DM10" s="1045"/>
      <c r="DN10" s="1045"/>
      <c r="DO10" s="1045"/>
      <c r="DP10" s="1046"/>
      <c r="DQ10" s="1044" t="s">
        <v>576</v>
      </c>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391</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165</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464</v>
      </c>
      <c r="R28" s="1109"/>
      <c r="S28" s="1109"/>
      <c r="T28" s="1109"/>
      <c r="U28" s="1109"/>
      <c r="V28" s="1109">
        <v>417</v>
      </c>
      <c r="W28" s="1109"/>
      <c r="X28" s="1109"/>
      <c r="Y28" s="1109"/>
      <c r="Z28" s="1109"/>
      <c r="AA28" s="1109">
        <v>17</v>
      </c>
      <c r="AB28" s="1109"/>
      <c r="AC28" s="1109"/>
      <c r="AD28" s="1109"/>
      <c r="AE28" s="1110"/>
      <c r="AF28" s="1111">
        <v>17</v>
      </c>
      <c r="AG28" s="1109"/>
      <c r="AH28" s="1109"/>
      <c r="AI28" s="1109"/>
      <c r="AJ28" s="1112"/>
      <c r="AK28" s="1113">
        <v>166</v>
      </c>
      <c r="AL28" s="1101"/>
      <c r="AM28" s="1101"/>
      <c r="AN28" s="1101"/>
      <c r="AO28" s="1101"/>
      <c r="AP28" s="1101" t="s">
        <v>516</v>
      </c>
      <c r="AQ28" s="1101"/>
      <c r="AR28" s="1101"/>
      <c r="AS28" s="1101"/>
      <c r="AT28" s="1101"/>
      <c r="AU28" s="1101" t="s">
        <v>516</v>
      </c>
      <c r="AV28" s="1101"/>
      <c r="AW28" s="1101"/>
      <c r="AX28" s="1101"/>
      <c r="AY28" s="1101"/>
      <c r="AZ28" s="1102" t="s">
        <v>516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406</v>
      </c>
      <c r="C29" s="1087"/>
      <c r="D29" s="1087"/>
      <c r="E29" s="1087"/>
      <c r="F29" s="1087"/>
      <c r="G29" s="1087"/>
      <c r="H29" s="1087"/>
      <c r="I29" s="1087"/>
      <c r="J29" s="1087"/>
      <c r="K29" s="1087"/>
      <c r="L29" s="1087"/>
      <c r="M29" s="1087"/>
      <c r="N29" s="1087"/>
      <c r="O29" s="1087"/>
      <c r="P29" s="1088"/>
      <c r="Q29" s="1098">
        <v>182</v>
      </c>
      <c r="R29" s="1099"/>
      <c r="S29" s="1099"/>
      <c r="T29" s="1099"/>
      <c r="U29" s="1099"/>
      <c r="V29" s="1099">
        <v>170</v>
      </c>
      <c r="W29" s="1099"/>
      <c r="X29" s="1099"/>
      <c r="Y29" s="1099"/>
      <c r="Z29" s="1099"/>
      <c r="AA29" s="1099">
        <v>12</v>
      </c>
      <c r="AB29" s="1099"/>
      <c r="AC29" s="1099"/>
      <c r="AD29" s="1099"/>
      <c r="AE29" s="1100"/>
      <c r="AF29" s="1092">
        <v>12</v>
      </c>
      <c r="AG29" s="1093"/>
      <c r="AH29" s="1093"/>
      <c r="AI29" s="1093"/>
      <c r="AJ29" s="1094"/>
      <c r="AK29" s="1035">
        <v>31</v>
      </c>
      <c r="AL29" s="1026"/>
      <c r="AM29" s="1026"/>
      <c r="AN29" s="1026"/>
      <c r="AO29" s="1026"/>
      <c r="AP29" s="1026">
        <v>675</v>
      </c>
      <c r="AQ29" s="1026"/>
      <c r="AR29" s="1026"/>
      <c r="AS29" s="1026"/>
      <c r="AT29" s="1026"/>
      <c r="AU29" s="1026">
        <v>305</v>
      </c>
      <c r="AV29" s="1026"/>
      <c r="AW29" s="1026"/>
      <c r="AX29" s="1026"/>
      <c r="AY29" s="1026"/>
      <c r="AZ29" s="1097" t="s">
        <v>516</v>
      </c>
      <c r="BA29" s="1097"/>
      <c r="BB29" s="1097"/>
      <c r="BC29" s="1097"/>
      <c r="BD29" s="1097"/>
      <c r="BE29" s="1081" t="s">
        <v>407</v>
      </c>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c r="C30" s="1087"/>
      <c r="D30" s="1087"/>
      <c r="E30" s="1087"/>
      <c r="F30" s="1087"/>
      <c r="G30" s="1087"/>
      <c r="H30" s="1087"/>
      <c r="I30" s="1087"/>
      <c r="J30" s="1087"/>
      <c r="K30" s="1087"/>
      <c r="L30" s="1087"/>
      <c r="M30" s="1087"/>
      <c r="N30" s="1087"/>
      <c r="O30" s="1087"/>
      <c r="P30" s="1088"/>
      <c r="Q30" s="1098"/>
      <c r="R30" s="1099"/>
      <c r="S30" s="1099"/>
      <c r="T30" s="1099"/>
      <c r="U30" s="1099"/>
      <c r="V30" s="1099"/>
      <c r="W30" s="1099"/>
      <c r="X30" s="1099"/>
      <c r="Y30" s="1099"/>
      <c r="Z30" s="1099"/>
      <c r="AA30" s="1099"/>
      <c r="AB30" s="1099"/>
      <c r="AC30" s="1099"/>
      <c r="AD30" s="1099"/>
      <c r="AE30" s="1100"/>
      <c r="AF30" s="1092"/>
      <c r="AG30" s="1093"/>
      <c r="AH30" s="1093"/>
      <c r="AI30" s="1093"/>
      <c r="AJ30" s="1094"/>
      <c r="AK30" s="1035"/>
      <c r="AL30" s="1026"/>
      <c r="AM30" s="1026"/>
      <c r="AN30" s="1026"/>
      <c r="AO30" s="1026"/>
      <c r="AP30" s="1026"/>
      <c r="AQ30" s="1026"/>
      <c r="AR30" s="1026"/>
      <c r="AS30" s="1026"/>
      <c r="AT30" s="1026"/>
      <c r="AU30" s="1026"/>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c r="C31" s="1087"/>
      <c r="D31" s="1087"/>
      <c r="E31" s="1087"/>
      <c r="F31" s="1087"/>
      <c r="G31" s="1087"/>
      <c r="H31" s="1087"/>
      <c r="I31" s="1087"/>
      <c r="J31" s="1087"/>
      <c r="K31" s="1087"/>
      <c r="L31" s="1087"/>
      <c r="M31" s="1087"/>
      <c r="N31" s="1087"/>
      <c r="O31" s="1087"/>
      <c r="P31" s="1088"/>
      <c r="Q31" s="1098"/>
      <c r="R31" s="1099"/>
      <c r="S31" s="1099"/>
      <c r="T31" s="1099"/>
      <c r="U31" s="1099"/>
      <c r="V31" s="1099"/>
      <c r="W31" s="1099"/>
      <c r="X31" s="1099"/>
      <c r="Y31" s="1099"/>
      <c r="Z31" s="1099"/>
      <c r="AA31" s="1099"/>
      <c r="AB31" s="1099"/>
      <c r="AC31" s="1099"/>
      <c r="AD31" s="1099"/>
      <c r="AE31" s="1100"/>
      <c r="AF31" s="1092"/>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408</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29</v>
      </c>
      <c r="AG63" s="1014"/>
      <c r="AH63" s="1014"/>
      <c r="AI63" s="1014"/>
      <c r="AJ63" s="1079"/>
      <c r="AK63" s="1080"/>
      <c r="AL63" s="1018"/>
      <c r="AM63" s="1018"/>
      <c r="AN63" s="1018"/>
      <c r="AO63" s="1018"/>
      <c r="AP63" s="1014">
        <v>675</v>
      </c>
      <c r="AQ63" s="1014"/>
      <c r="AR63" s="1014"/>
      <c r="AS63" s="1014"/>
      <c r="AT63" s="1014"/>
      <c r="AU63" s="1014">
        <v>305</v>
      </c>
      <c r="AV63" s="1014"/>
      <c r="AW63" s="1014"/>
      <c r="AX63" s="1014"/>
      <c r="AY63" s="1014"/>
      <c r="AZ63" s="1074"/>
      <c r="BA63" s="1074"/>
      <c r="BB63" s="1074"/>
      <c r="BC63" s="1074"/>
      <c r="BD63" s="1074"/>
      <c r="BE63" s="1015"/>
      <c r="BF63" s="1015"/>
      <c r="BG63" s="1015"/>
      <c r="BH63" s="1015"/>
      <c r="BI63" s="1016"/>
      <c r="BJ63" s="1075" t="s">
        <v>410</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412</v>
      </c>
      <c r="B66" s="1051"/>
      <c r="C66" s="1051"/>
      <c r="D66" s="1051"/>
      <c r="E66" s="1051"/>
      <c r="F66" s="1051"/>
      <c r="G66" s="1051"/>
      <c r="H66" s="1051"/>
      <c r="I66" s="1051"/>
      <c r="J66" s="1051"/>
      <c r="K66" s="1051"/>
      <c r="L66" s="1051"/>
      <c r="M66" s="1051"/>
      <c r="N66" s="1051"/>
      <c r="O66" s="1051"/>
      <c r="P66" s="1052"/>
      <c r="Q66" s="1056" t="s">
        <v>413</v>
      </c>
      <c r="R66" s="1057"/>
      <c r="S66" s="1057"/>
      <c r="T66" s="1057"/>
      <c r="U66" s="1058"/>
      <c r="V66" s="1056" t="s">
        <v>414</v>
      </c>
      <c r="W66" s="1057"/>
      <c r="X66" s="1057"/>
      <c r="Y66" s="1057"/>
      <c r="Z66" s="1058"/>
      <c r="AA66" s="1056" t="s">
        <v>415</v>
      </c>
      <c r="AB66" s="1057"/>
      <c r="AC66" s="1057"/>
      <c r="AD66" s="1057"/>
      <c r="AE66" s="1058"/>
      <c r="AF66" s="1062" t="s">
        <v>416</v>
      </c>
      <c r="AG66" s="1063"/>
      <c r="AH66" s="1063"/>
      <c r="AI66" s="1063"/>
      <c r="AJ66" s="1064"/>
      <c r="AK66" s="1056" t="s">
        <v>417</v>
      </c>
      <c r="AL66" s="1051"/>
      <c r="AM66" s="1051"/>
      <c r="AN66" s="1051"/>
      <c r="AO66" s="1052"/>
      <c r="AP66" s="1056" t="s">
        <v>418</v>
      </c>
      <c r="AQ66" s="1057"/>
      <c r="AR66" s="1057"/>
      <c r="AS66" s="1057"/>
      <c r="AT66" s="1058"/>
      <c r="AU66" s="1056" t="s">
        <v>419</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577</v>
      </c>
      <c r="C68" s="1041"/>
      <c r="D68" s="1041"/>
      <c r="E68" s="1041"/>
      <c r="F68" s="1041"/>
      <c r="G68" s="1041"/>
      <c r="H68" s="1041"/>
      <c r="I68" s="1041"/>
      <c r="J68" s="1041"/>
      <c r="K68" s="1041"/>
      <c r="L68" s="1041"/>
      <c r="M68" s="1041"/>
      <c r="N68" s="1041"/>
      <c r="O68" s="1041"/>
      <c r="P68" s="1042"/>
      <c r="Q68" s="1043">
        <v>328</v>
      </c>
      <c r="R68" s="1037"/>
      <c r="S68" s="1037"/>
      <c r="T68" s="1037"/>
      <c r="U68" s="1037"/>
      <c r="V68" s="1037">
        <v>318</v>
      </c>
      <c r="W68" s="1037"/>
      <c r="X68" s="1037"/>
      <c r="Y68" s="1037"/>
      <c r="Z68" s="1037"/>
      <c r="AA68" s="1037">
        <v>10</v>
      </c>
      <c r="AB68" s="1037"/>
      <c r="AC68" s="1037"/>
      <c r="AD68" s="1037"/>
      <c r="AE68" s="1037"/>
      <c r="AF68" s="1037">
        <v>10</v>
      </c>
      <c r="AG68" s="1037"/>
      <c r="AH68" s="1037"/>
      <c r="AI68" s="1037"/>
      <c r="AJ68" s="1037"/>
      <c r="AK68" s="1037" t="s">
        <v>576</v>
      </c>
      <c r="AL68" s="1037"/>
      <c r="AM68" s="1037"/>
      <c r="AN68" s="1037"/>
      <c r="AO68" s="1037"/>
      <c r="AP68" s="1037">
        <v>190</v>
      </c>
      <c r="AQ68" s="1037"/>
      <c r="AR68" s="1037"/>
      <c r="AS68" s="1037"/>
      <c r="AT68" s="1037"/>
      <c r="AU68" s="1037">
        <v>84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578</v>
      </c>
      <c r="C69" s="1030"/>
      <c r="D69" s="1030"/>
      <c r="E69" s="1030"/>
      <c r="F69" s="1030"/>
      <c r="G69" s="1030"/>
      <c r="H69" s="1030"/>
      <c r="I69" s="1030"/>
      <c r="J69" s="1030"/>
      <c r="K69" s="1030"/>
      <c r="L69" s="1030"/>
      <c r="M69" s="1030"/>
      <c r="N69" s="1030"/>
      <c r="O69" s="1030"/>
      <c r="P69" s="1031"/>
      <c r="Q69" s="1032">
        <v>34</v>
      </c>
      <c r="R69" s="1026"/>
      <c r="S69" s="1026"/>
      <c r="T69" s="1026"/>
      <c r="U69" s="1026"/>
      <c r="V69" s="1026">
        <v>33</v>
      </c>
      <c r="W69" s="1026"/>
      <c r="X69" s="1026"/>
      <c r="Y69" s="1026"/>
      <c r="Z69" s="1026"/>
      <c r="AA69" s="1026">
        <v>1</v>
      </c>
      <c r="AB69" s="1026"/>
      <c r="AC69" s="1026"/>
      <c r="AD69" s="1026"/>
      <c r="AE69" s="1026"/>
      <c r="AF69" s="1026">
        <v>1</v>
      </c>
      <c r="AG69" s="1026"/>
      <c r="AH69" s="1026"/>
      <c r="AI69" s="1026"/>
      <c r="AJ69" s="1026"/>
      <c r="AK69" s="1026" t="s">
        <v>576</v>
      </c>
      <c r="AL69" s="1026"/>
      <c r="AM69" s="1026"/>
      <c r="AN69" s="1026"/>
      <c r="AO69" s="1026"/>
      <c r="AP69" s="1026" t="s">
        <v>576</v>
      </c>
      <c r="AQ69" s="1026"/>
      <c r="AR69" s="1026"/>
      <c r="AS69" s="1026"/>
      <c r="AT69" s="1026"/>
      <c r="AU69" s="1026" t="s">
        <v>576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579</v>
      </c>
      <c r="C70" s="1030"/>
      <c r="D70" s="1030"/>
      <c r="E70" s="1030"/>
      <c r="F70" s="1030"/>
      <c r="G70" s="1030"/>
      <c r="H70" s="1030"/>
      <c r="I70" s="1030"/>
      <c r="J70" s="1030"/>
      <c r="K70" s="1030"/>
      <c r="L70" s="1030"/>
      <c r="M70" s="1030"/>
      <c r="N70" s="1030"/>
      <c r="O70" s="1030"/>
      <c r="P70" s="1031"/>
      <c r="Q70" s="1032">
        <v>1346</v>
      </c>
      <c r="R70" s="1026"/>
      <c r="S70" s="1026"/>
      <c r="T70" s="1026"/>
      <c r="U70" s="1026"/>
      <c r="V70" s="1026">
        <v>1314</v>
      </c>
      <c r="W70" s="1026"/>
      <c r="X70" s="1026"/>
      <c r="Y70" s="1026"/>
      <c r="Z70" s="1026"/>
      <c r="AA70" s="1026">
        <v>32</v>
      </c>
      <c r="AB70" s="1026"/>
      <c r="AC70" s="1026"/>
      <c r="AD70" s="1026"/>
      <c r="AE70" s="1026"/>
      <c r="AF70" s="1026">
        <v>29</v>
      </c>
      <c r="AG70" s="1026"/>
      <c r="AH70" s="1026"/>
      <c r="AI70" s="1026"/>
      <c r="AJ70" s="1026"/>
      <c r="AK70" s="1026" t="s">
        <v>576</v>
      </c>
      <c r="AL70" s="1026"/>
      <c r="AM70" s="1026"/>
      <c r="AN70" s="1026"/>
      <c r="AO70" s="1026"/>
      <c r="AP70" s="1026">
        <v>339</v>
      </c>
      <c r="AQ70" s="1026"/>
      <c r="AR70" s="1026"/>
      <c r="AS70" s="1026"/>
      <c r="AT70" s="1026"/>
      <c r="AU70" s="1026">
        <v>104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580</v>
      </c>
      <c r="C71" s="1030"/>
      <c r="D71" s="1030"/>
      <c r="E71" s="1030"/>
      <c r="F71" s="1030"/>
      <c r="G71" s="1030"/>
      <c r="H71" s="1030"/>
      <c r="I71" s="1030"/>
      <c r="J71" s="1030"/>
      <c r="K71" s="1030"/>
      <c r="L71" s="1030"/>
      <c r="M71" s="1030"/>
      <c r="N71" s="1030"/>
      <c r="O71" s="1030"/>
      <c r="P71" s="1031"/>
      <c r="Q71" s="1032">
        <v>1301</v>
      </c>
      <c r="R71" s="1026"/>
      <c r="S71" s="1026"/>
      <c r="T71" s="1026"/>
      <c r="U71" s="1026"/>
      <c r="V71" s="1026">
        <v>1298</v>
      </c>
      <c r="W71" s="1026"/>
      <c r="X71" s="1026"/>
      <c r="Y71" s="1026"/>
      <c r="Z71" s="1026"/>
      <c r="AA71" s="1026">
        <v>3384</v>
      </c>
      <c r="AB71" s="1026"/>
      <c r="AC71" s="1026"/>
      <c r="AD71" s="1026"/>
      <c r="AE71" s="1026"/>
      <c r="AF71" s="1026">
        <v>3384</v>
      </c>
      <c r="AG71" s="1026"/>
      <c r="AH71" s="1026"/>
      <c r="AI71" s="1026"/>
      <c r="AJ71" s="1026"/>
      <c r="AK71" s="1026" t="s">
        <v>576</v>
      </c>
      <c r="AL71" s="1026"/>
      <c r="AM71" s="1026"/>
      <c r="AN71" s="1026"/>
      <c r="AO71" s="1026"/>
      <c r="AP71" s="1026" t="s">
        <v>576</v>
      </c>
      <c r="AQ71" s="1026"/>
      <c r="AR71" s="1026"/>
      <c r="AS71" s="1026"/>
      <c r="AT71" s="1026"/>
      <c r="AU71" s="1026" t="s">
        <v>576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581</v>
      </c>
      <c r="C72" s="1030"/>
      <c r="D72" s="1030"/>
      <c r="E72" s="1030"/>
      <c r="F72" s="1030"/>
      <c r="G72" s="1030"/>
      <c r="H72" s="1030"/>
      <c r="I72" s="1030"/>
      <c r="J72" s="1030"/>
      <c r="K72" s="1030"/>
      <c r="L72" s="1030"/>
      <c r="M72" s="1030"/>
      <c r="N72" s="1030"/>
      <c r="O72" s="1030"/>
      <c r="P72" s="1031"/>
      <c r="Q72" s="1032">
        <v>3182</v>
      </c>
      <c r="R72" s="1026"/>
      <c r="S72" s="1026"/>
      <c r="T72" s="1026"/>
      <c r="U72" s="1026"/>
      <c r="V72" s="1026">
        <v>3178</v>
      </c>
      <c r="W72" s="1026"/>
      <c r="X72" s="1026"/>
      <c r="Y72" s="1026"/>
      <c r="Z72" s="1026"/>
      <c r="AA72" s="1026">
        <v>6</v>
      </c>
      <c r="AB72" s="1026"/>
      <c r="AC72" s="1026"/>
      <c r="AD72" s="1026"/>
      <c r="AE72" s="1026"/>
      <c r="AF72" s="1026">
        <v>14</v>
      </c>
      <c r="AG72" s="1026"/>
      <c r="AH72" s="1026"/>
      <c r="AI72" s="1026"/>
      <c r="AJ72" s="1026"/>
      <c r="AK72" s="1026" t="s">
        <v>576</v>
      </c>
      <c r="AL72" s="1026"/>
      <c r="AM72" s="1026"/>
      <c r="AN72" s="1026"/>
      <c r="AO72" s="1026"/>
      <c r="AP72" s="1026" t="s">
        <v>576</v>
      </c>
      <c r="AQ72" s="1026"/>
      <c r="AR72" s="1026"/>
      <c r="AS72" s="1026"/>
      <c r="AT72" s="1026"/>
      <c r="AU72" s="1026" t="s">
        <v>576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582</v>
      </c>
      <c r="C73" s="1030"/>
      <c r="D73" s="1030"/>
      <c r="E73" s="1030"/>
      <c r="F73" s="1030"/>
      <c r="G73" s="1030"/>
      <c r="H73" s="1030"/>
      <c r="I73" s="1030"/>
      <c r="J73" s="1030"/>
      <c r="K73" s="1030"/>
      <c r="L73" s="1030"/>
      <c r="M73" s="1030"/>
      <c r="N73" s="1030"/>
      <c r="O73" s="1030"/>
      <c r="P73" s="1031"/>
      <c r="Q73" s="1032">
        <v>3753</v>
      </c>
      <c r="R73" s="1026"/>
      <c r="S73" s="1026"/>
      <c r="T73" s="1026"/>
      <c r="U73" s="1026"/>
      <c r="V73" s="1026">
        <v>3564</v>
      </c>
      <c r="W73" s="1026"/>
      <c r="X73" s="1026"/>
      <c r="Y73" s="1026"/>
      <c r="Z73" s="1026"/>
      <c r="AA73" s="1026">
        <v>179</v>
      </c>
      <c r="AB73" s="1026"/>
      <c r="AC73" s="1026"/>
      <c r="AD73" s="1026"/>
      <c r="AE73" s="1026"/>
      <c r="AF73" s="1026">
        <v>153</v>
      </c>
      <c r="AG73" s="1026"/>
      <c r="AH73" s="1026"/>
      <c r="AI73" s="1026"/>
      <c r="AJ73" s="1026"/>
      <c r="AK73" s="1026" t="s">
        <v>576</v>
      </c>
      <c r="AL73" s="1026"/>
      <c r="AM73" s="1026"/>
      <c r="AN73" s="1026"/>
      <c r="AO73" s="1026"/>
      <c r="AP73" s="1026" t="s">
        <v>576</v>
      </c>
      <c r="AQ73" s="1026"/>
      <c r="AR73" s="1026"/>
      <c r="AS73" s="1026"/>
      <c r="AT73" s="1026"/>
      <c r="AU73" s="1026" t="s">
        <v>576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583</v>
      </c>
      <c r="C74" s="1030"/>
      <c r="D74" s="1030"/>
      <c r="E74" s="1030"/>
      <c r="F74" s="1030"/>
      <c r="G74" s="1030"/>
      <c r="H74" s="1030"/>
      <c r="I74" s="1030"/>
      <c r="J74" s="1030"/>
      <c r="K74" s="1030"/>
      <c r="L74" s="1030"/>
      <c r="M74" s="1030"/>
      <c r="N74" s="1030"/>
      <c r="O74" s="1030"/>
      <c r="P74" s="1031"/>
      <c r="Q74" s="1032">
        <v>466</v>
      </c>
      <c r="R74" s="1026"/>
      <c r="S74" s="1026"/>
      <c r="T74" s="1026"/>
      <c r="U74" s="1026"/>
      <c r="V74" s="1026">
        <v>395</v>
      </c>
      <c r="W74" s="1026"/>
      <c r="X74" s="1026"/>
      <c r="Y74" s="1026"/>
      <c r="Z74" s="1026"/>
      <c r="AA74" s="1026">
        <v>71</v>
      </c>
      <c r="AB74" s="1026"/>
      <c r="AC74" s="1026"/>
      <c r="AD74" s="1026"/>
      <c r="AE74" s="1026"/>
      <c r="AF74" s="1026">
        <v>71</v>
      </c>
      <c r="AG74" s="1026"/>
      <c r="AH74" s="1026"/>
      <c r="AI74" s="1026"/>
      <c r="AJ74" s="1026"/>
      <c r="AK74" s="1026" t="s">
        <v>576</v>
      </c>
      <c r="AL74" s="1026"/>
      <c r="AM74" s="1026"/>
      <c r="AN74" s="1026"/>
      <c r="AO74" s="1026"/>
      <c r="AP74" s="1026" t="s">
        <v>576</v>
      </c>
      <c r="AQ74" s="1026"/>
      <c r="AR74" s="1026"/>
      <c r="AS74" s="1026"/>
      <c r="AT74" s="1026"/>
      <c r="AU74" s="1026" t="s">
        <v>576</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584</v>
      </c>
      <c r="C75" s="1030"/>
      <c r="D75" s="1030"/>
      <c r="E75" s="1030"/>
      <c r="F75" s="1030"/>
      <c r="G75" s="1030"/>
      <c r="H75" s="1030"/>
      <c r="I75" s="1030"/>
      <c r="J75" s="1030"/>
      <c r="K75" s="1030"/>
      <c r="L75" s="1030"/>
      <c r="M75" s="1030"/>
      <c r="N75" s="1030"/>
      <c r="O75" s="1030"/>
      <c r="P75" s="1031"/>
      <c r="Q75" s="1033">
        <v>30</v>
      </c>
      <c r="R75" s="1034"/>
      <c r="S75" s="1034"/>
      <c r="T75" s="1034"/>
      <c r="U75" s="1035"/>
      <c r="V75" s="1036">
        <v>29</v>
      </c>
      <c r="W75" s="1034"/>
      <c r="X75" s="1034"/>
      <c r="Y75" s="1034"/>
      <c r="Z75" s="1035"/>
      <c r="AA75" s="1036">
        <v>1</v>
      </c>
      <c r="AB75" s="1034"/>
      <c r="AC75" s="1034"/>
      <c r="AD75" s="1034"/>
      <c r="AE75" s="1035"/>
      <c r="AF75" s="1036">
        <v>1</v>
      </c>
      <c r="AG75" s="1034"/>
      <c r="AH75" s="1034"/>
      <c r="AI75" s="1034"/>
      <c r="AJ75" s="1035"/>
      <c r="AK75" s="1036" t="s">
        <v>576</v>
      </c>
      <c r="AL75" s="1034"/>
      <c r="AM75" s="1034"/>
      <c r="AN75" s="1034"/>
      <c r="AO75" s="1035"/>
      <c r="AP75" s="1036" t="s">
        <v>576</v>
      </c>
      <c r="AQ75" s="1034"/>
      <c r="AR75" s="1034"/>
      <c r="AS75" s="1034"/>
      <c r="AT75" s="1035"/>
      <c r="AU75" s="1036" t="s">
        <v>576</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585</v>
      </c>
      <c r="C76" s="1030"/>
      <c r="D76" s="1030"/>
      <c r="E76" s="1030"/>
      <c r="F76" s="1030"/>
      <c r="G76" s="1030"/>
      <c r="H76" s="1030"/>
      <c r="I76" s="1030"/>
      <c r="J76" s="1030"/>
      <c r="K76" s="1030"/>
      <c r="L76" s="1030"/>
      <c r="M76" s="1030"/>
      <c r="N76" s="1030"/>
      <c r="O76" s="1030"/>
      <c r="P76" s="1031"/>
      <c r="Q76" s="1033">
        <v>19</v>
      </c>
      <c r="R76" s="1034"/>
      <c r="S76" s="1034"/>
      <c r="T76" s="1034"/>
      <c r="U76" s="1035"/>
      <c r="V76" s="1036">
        <v>15</v>
      </c>
      <c r="W76" s="1034"/>
      <c r="X76" s="1034"/>
      <c r="Y76" s="1034"/>
      <c r="Z76" s="1035"/>
      <c r="AA76" s="1036">
        <v>4</v>
      </c>
      <c r="AB76" s="1034"/>
      <c r="AC76" s="1034"/>
      <c r="AD76" s="1034"/>
      <c r="AE76" s="1035"/>
      <c r="AF76" s="1036">
        <v>4</v>
      </c>
      <c r="AG76" s="1034"/>
      <c r="AH76" s="1034"/>
      <c r="AI76" s="1034"/>
      <c r="AJ76" s="1035"/>
      <c r="AK76" s="1036" t="s">
        <v>576</v>
      </c>
      <c r="AL76" s="1034"/>
      <c r="AM76" s="1034"/>
      <c r="AN76" s="1034"/>
      <c r="AO76" s="1035"/>
      <c r="AP76" s="1036" t="s">
        <v>576</v>
      </c>
      <c r="AQ76" s="1034"/>
      <c r="AR76" s="1034"/>
      <c r="AS76" s="1034"/>
      <c r="AT76" s="1035"/>
      <c r="AU76" s="1036" t="s">
        <v>576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18</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310</v>
      </c>
      <c r="AG109" s="949"/>
      <c r="AH109" s="949"/>
      <c r="AI109" s="949"/>
      <c r="AJ109" s="950"/>
      <c r="AK109" s="951" t="s">
        <v>309</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310</v>
      </c>
      <c r="BW109" s="949"/>
      <c r="BX109" s="949"/>
      <c r="BY109" s="949"/>
      <c r="BZ109" s="950"/>
      <c r="CA109" s="951" t="s">
        <v>309</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310</v>
      </c>
      <c r="DM109" s="949"/>
      <c r="DN109" s="949"/>
      <c r="DO109" s="949"/>
      <c r="DP109" s="950"/>
      <c r="DQ109" s="951" t="s">
        <v>309</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1379974</v>
      </c>
      <c r="AB110" s="942"/>
      <c r="AC110" s="942"/>
      <c r="AD110" s="942"/>
      <c r="AE110" s="943"/>
      <c r="AF110" s="944">
        <v>1454542</v>
      </c>
      <c r="AG110" s="942"/>
      <c r="AH110" s="942"/>
      <c r="AI110" s="942"/>
      <c r="AJ110" s="943"/>
      <c r="AK110" s="944">
        <v>1530159</v>
      </c>
      <c r="AL110" s="942"/>
      <c r="AM110" s="942"/>
      <c r="AN110" s="942"/>
      <c r="AO110" s="943"/>
      <c r="AP110" s="945">
        <v>48.8</v>
      </c>
      <c r="AQ110" s="946"/>
      <c r="AR110" s="946"/>
      <c r="AS110" s="946"/>
      <c r="AT110" s="947"/>
      <c r="AU110" s="981" t="s">
        <v>73</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12310281</v>
      </c>
      <c r="BR110" s="889"/>
      <c r="BS110" s="889"/>
      <c r="BT110" s="889"/>
      <c r="BU110" s="889"/>
      <c r="BV110" s="889">
        <v>12127947</v>
      </c>
      <c r="BW110" s="889"/>
      <c r="BX110" s="889"/>
      <c r="BY110" s="889"/>
      <c r="BZ110" s="889"/>
      <c r="CA110" s="889">
        <v>11645093</v>
      </c>
      <c r="CB110" s="889"/>
      <c r="CC110" s="889"/>
      <c r="CD110" s="889"/>
      <c r="CE110" s="889"/>
      <c r="CF110" s="913">
        <v>371.4</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436</v>
      </c>
      <c r="DH110" s="889"/>
      <c r="DI110" s="889"/>
      <c r="DJ110" s="889"/>
      <c r="DK110" s="889"/>
      <c r="DL110" s="889" t="s">
        <v>436</v>
      </c>
      <c r="DM110" s="889"/>
      <c r="DN110" s="889"/>
      <c r="DO110" s="889"/>
      <c r="DP110" s="889"/>
      <c r="DQ110" s="889" t="s">
        <v>410</v>
      </c>
      <c r="DR110" s="889"/>
      <c r="DS110" s="889"/>
      <c r="DT110" s="889"/>
      <c r="DU110" s="889"/>
      <c r="DV110" s="890" t="s">
        <v>437</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410</v>
      </c>
      <c r="AB111" s="970"/>
      <c r="AC111" s="970"/>
      <c r="AD111" s="970"/>
      <c r="AE111" s="971"/>
      <c r="AF111" s="972" t="s">
        <v>436</v>
      </c>
      <c r="AG111" s="970"/>
      <c r="AH111" s="970"/>
      <c r="AI111" s="970"/>
      <c r="AJ111" s="971"/>
      <c r="AK111" s="972" t="s">
        <v>439</v>
      </c>
      <c r="AL111" s="970"/>
      <c r="AM111" s="970"/>
      <c r="AN111" s="970"/>
      <c r="AO111" s="971"/>
      <c r="AP111" s="973" t="s">
        <v>437</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t="s">
        <v>437</v>
      </c>
      <c r="BR111" s="861"/>
      <c r="BS111" s="861"/>
      <c r="BT111" s="861"/>
      <c r="BU111" s="861"/>
      <c r="BV111" s="861" t="s">
        <v>441</v>
      </c>
      <c r="BW111" s="861"/>
      <c r="BX111" s="861"/>
      <c r="BY111" s="861"/>
      <c r="BZ111" s="861"/>
      <c r="CA111" s="861" t="s">
        <v>442</v>
      </c>
      <c r="CB111" s="861"/>
      <c r="CC111" s="861"/>
      <c r="CD111" s="861"/>
      <c r="CE111" s="861"/>
      <c r="CF111" s="922" t="s">
        <v>441</v>
      </c>
      <c r="CG111" s="923"/>
      <c r="CH111" s="923"/>
      <c r="CI111" s="923"/>
      <c r="CJ111" s="923"/>
      <c r="CK111" s="978"/>
      <c r="CL111" s="865"/>
      <c r="CM111" s="868" t="s">
        <v>443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437</v>
      </c>
      <c r="DM111" s="861"/>
      <c r="DN111" s="861"/>
      <c r="DO111" s="861"/>
      <c r="DP111" s="861"/>
      <c r="DQ111" s="861" t="s">
        <v>439</v>
      </c>
      <c r="DR111" s="861"/>
      <c r="DS111" s="861"/>
      <c r="DT111" s="861"/>
      <c r="DU111" s="861"/>
      <c r="DV111" s="838" t="s">
        <v>439</v>
      </c>
      <c r="DW111" s="838"/>
      <c r="DX111" s="838"/>
      <c r="DY111" s="838"/>
      <c r="DZ111" s="839"/>
    </row>
    <row r="112" spans="1:131" s="247" customFormat="1" ht="26.25" customHeight="1" x14ac:dyDescent="0.15">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410</v>
      </c>
      <c r="AB112" s="824"/>
      <c r="AC112" s="824"/>
      <c r="AD112" s="824"/>
      <c r="AE112" s="825"/>
      <c r="AF112" s="826" t="s">
        <v>437</v>
      </c>
      <c r="AG112" s="824"/>
      <c r="AH112" s="824"/>
      <c r="AI112" s="824"/>
      <c r="AJ112" s="825"/>
      <c r="AK112" s="826" t="s">
        <v>442</v>
      </c>
      <c r="AL112" s="824"/>
      <c r="AM112" s="824"/>
      <c r="AN112" s="824"/>
      <c r="AO112" s="825"/>
      <c r="AP112" s="871" t="s">
        <v>437</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716016</v>
      </c>
      <c r="BR112" s="861"/>
      <c r="BS112" s="861"/>
      <c r="BT112" s="861"/>
      <c r="BU112" s="861"/>
      <c r="BV112" s="861">
        <v>674542</v>
      </c>
      <c r="BW112" s="861"/>
      <c r="BX112" s="861"/>
      <c r="BY112" s="861"/>
      <c r="BZ112" s="861"/>
      <c r="CA112" s="861">
        <v>630667</v>
      </c>
      <c r="CB112" s="861"/>
      <c r="CC112" s="861"/>
      <c r="CD112" s="861"/>
      <c r="CE112" s="861"/>
      <c r="CF112" s="922">
        <v>20.100000000000001</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437</v>
      </c>
      <c r="DM112" s="861"/>
      <c r="DN112" s="861"/>
      <c r="DO112" s="861"/>
      <c r="DP112" s="861"/>
      <c r="DQ112" s="861" t="s">
        <v>437</v>
      </c>
      <c r="DR112" s="861"/>
      <c r="DS112" s="861"/>
      <c r="DT112" s="861"/>
      <c r="DU112" s="861"/>
      <c r="DV112" s="838" t="s">
        <v>442</v>
      </c>
      <c r="DW112" s="838"/>
      <c r="DX112" s="838"/>
      <c r="DY112" s="838"/>
      <c r="DZ112" s="839"/>
    </row>
    <row r="113" spans="1:130" s="247" customFormat="1" ht="26.25" customHeight="1" x14ac:dyDescent="0.1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62921</v>
      </c>
      <c r="AB113" s="970"/>
      <c r="AC113" s="970"/>
      <c r="AD113" s="970"/>
      <c r="AE113" s="971"/>
      <c r="AF113" s="972">
        <v>60765</v>
      </c>
      <c r="AG113" s="970"/>
      <c r="AH113" s="970"/>
      <c r="AI113" s="970"/>
      <c r="AJ113" s="971"/>
      <c r="AK113" s="972">
        <v>55702</v>
      </c>
      <c r="AL113" s="970"/>
      <c r="AM113" s="970"/>
      <c r="AN113" s="970"/>
      <c r="AO113" s="971"/>
      <c r="AP113" s="973">
        <v>1.8</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196275</v>
      </c>
      <c r="BR113" s="861"/>
      <c r="BS113" s="861"/>
      <c r="BT113" s="861"/>
      <c r="BU113" s="861"/>
      <c r="BV113" s="861">
        <v>199980</v>
      </c>
      <c r="BW113" s="861"/>
      <c r="BX113" s="861"/>
      <c r="BY113" s="861"/>
      <c r="BZ113" s="861"/>
      <c r="CA113" s="861">
        <v>186771</v>
      </c>
      <c r="CB113" s="861"/>
      <c r="CC113" s="861"/>
      <c r="CD113" s="861"/>
      <c r="CE113" s="861"/>
      <c r="CF113" s="922">
        <v>6</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441</v>
      </c>
      <c r="DH113" s="824"/>
      <c r="DI113" s="824"/>
      <c r="DJ113" s="824"/>
      <c r="DK113" s="825"/>
      <c r="DL113" s="826" t="s">
        <v>441</v>
      </c>
      <c r="DM113" s="824"/>
      <c r="DN113" s="824"/>
      <c r="DO113" s="824"/>
      <c r="DP113" s="825"/>
      <c r="DQ113" s="826" t="s">
        <v>410</v>
      </c>
      <c r="DR113" s="824"/>
      <c r="DS113" s="824"/>
      <c r="DT113" s="824"/>
      <c r="DU113" s="825"/>
      <c r="DV113" s="871" t="s">
        <v>442</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32484</v>
      </c>
      <c r="AB114" s="824"/>
      <c r="AC114" s="824"/>
      <c r="AD114" s="824"/>
      <c r="AE114" s="825"/>
      <c r="AF114" s="826">
        <v>28502</v>
      </c>
      <c r="AG114" s="824"/>
      <c r="AH114" s="824"/>
      <c r="AI114" s="824"/>
      <c r="AJ114" s="825"/>
      <c r="AK114" s="826">
        <v>37832</v>
      </c>
      <c r="AL114" s="824"/>
      <c r="AM114" s="824"/>
      <c r="AN114" s="824"/>
      <c r="AO114" s="825"/>
      <c r="AP114" s="871">
        <v>1.2</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825304</v>
      </c>
      <c r="BR114" s="861"/>
      <c r="BS114" s="861"/>
      <c r="BT114" s="861"/>
      <c r="BU114" s="861"/>
      <c r="BV114" s="861">
        <v>775046</v>
      </c>
      <c r="BW114" s="861"/>
      <c r="BX114" s="861"/>
      <c r="BY114" s="861"/>
      <c r="BZ114" s="861"/>
      <c r="CA114" s="861">
        <v>796250</v>
      </c>
      <c r="CB114" s="861"/>
      <c r="CC114" s="861"/>
      <c r="CD114" s="861"/>
      <c r="CE114" s="861"/>
      <c r="CF114" s="922">
        <v>25.4</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437</v>
      </c>
      <c r="DH114" s="824"/>
      <c r="DI114" s="824"/>
      <c r="DJ114" s="824"/>
      <c r="DK114" s="825"/>
      <c r="DL114" s="826" t="s">
        <v>442</v>
      </c>
      <c r="DM114" s="824"/>
      <c r="DN114" s="824"/>
      <c r="DO114" s="824"/>
      <c r="DP114" s="825"/>
      <c r="DQ114" s="826" t="s">
        <v>441</v>
      </c>
      <c r="DR114" s="824"/>
      <c r="DS114" s="824"/>
      <c r="DT114" s="824"/>
      <c r="DU114" s="825"/>
      <c r="DV114" s="871" t="s">
        <v>442</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3060</v>
      </c>
      <c r="AB115" s="970"/>
      <c r="AC115" s="970"/>
      <c r="AD115" s="970"/>
      <c r="AE115" s="971"/>
      <c r="AF115" s="972">
        <v>10270</v>
      </c>
      <c r="AG115" s="970"/>
      <c r="AH115" s="970"/>
      <c r="AI115" s="970"/>
      <c r="AJ115" s="971"/>
      <c r="AK115" s="972">
        <v>11414</v>
      </c>
      <c r="AL115" s="970"/>
      <c r="AM115" s="970"/>
      <c r="AN115" s="970"/>
      <c r="AO115" s="971"/>
      <c r="AP115" s="973">
        <v>0.4</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t="s">
        <v>441</v>
      </c>
      <c r="BR115" s="861"/>
      <c r="BS115" s="861"/>
      <c r="BT115" s="861"/>
      <c r="BU115" s="861"/>
      <c r="BV115" s="861" t="s">
        <v>441</v>
      </c>
      <c r="BW115" s="861"/>
      <c r="BX115" s="861"/>
      <c r="BY115" s="861"/>
      <c r="BZ115" s="861"/>
      <c r="CA115" s="861" t="s">
        <v>441</v>
      </c>
      <c r="CB115" s="861"/>
      <c r="CC115" s="861"/>
      <c r="CD115" s="861"/>
      <c r="CE115" s="861"/>
      <c r="CF115" s="922" t="s">
        <v>442</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442</v>
      </c>
      <c r="DH115" s="824"/>
      <c r="DI115" s="824"/>
      <c r="DJ115" s="824"/>
      <c r="DK115" s="825"/>
      <c r="DL115" s="826" t="s">
        <v>437</v>
      </c>
      <c r="DM115" s="824"/>
      <c r="DN115" s="824"/>
      <c r="DO115" s="824"/>
      <c r="DP115" s="825"/>
      <c r="DQ115" s="826" t="s">
        <v>437</v>
      </c>
      <c r="DR115" s="824"/>
      <c r="DS115" s="824"/>
      <c r="DT115" s="824"/>
      <c r="DU115" s="825"/>
      <c r="DV115" s="871" t="s">
        <v>437</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1055</v>
      </c>
      <c r="AB116" s="824"/>
      <c r="AC116" s="824"/>
      <c r="AD116" s="824"/>
      <c r="AE116" s="825"/>
      <c r="AF116" s="826">
        <v>912</v>
      </c>
      <c r="AG116" s="824"/>
      <c r="AH116" s="824"/>
      <c r="AI116" s="824"/>
      <c r="AJ116" s="825"/>
      <c r="AK116" s="826">
        <v>813</v>
      </c>
      <c r="AL116" s="824"/>
      <c r="AM116" s="824"/>
      <c r="AN116" s="824"/>
      <c r="AO116" s="825"/>
      <c r="AP116" s="871">
        <v>0</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442</v>
      </c>
      <c r="BR116" s="861"/>
      <c r="BS116" s="861"/>
      <c r="BT116" s="861"/>
      <c r="BU116" s="861"/>
      <c r="BV116" s="861" t="s">
        <v>437</v>
      </c>
      <c r="BW116" s="861"/>
      <c r="BX116" s="861"/>
      <c r="BY116" s="861"/>
      <c r="BZ116" s="861"/>
      <c r="CA116" s="861" t="s">
        <v>437</v>
      </c>
      <c r="CB116" s="861"/>
      <c r="CC116" s="861"/>
      <c r="CD116" s="861"/>
      <c r="CE116" s="861"/>
      <c r="CF116" s="922" t="s">
        <v>441</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442</v>
      </c>
      <c r="DH116" s="824"/>
      <c r="DI116" s="824"/>
      <c r="DJ116" s="824"/>
      <c r="DK116" s="825"/>
      <c r="DL116" s="826" t="s">
        <v>442</v>
      </c>
      <c r="DM116" s="824"/>
      <c r="DN116" s="824"/>
      <c r="DO116" s="824"/>
      <c r="DP116" s="825"/>
      <c r="DQ116" s="826" t="s">
        <v>437</v>
      </c>
      <c r="DR116" s="824"/>
      <c r="DS116" s="824"/>
      <c r="DT116" s="824"/>
      <c r="DU116" s="825"/>
      <c r="DV116" s="871" t="s">
        <v>437</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1479494</v>
      </c>
      <c r="AB117" s="956"/>
      <c r="AC117" s="956"/>
      <c r="AD117" s="956"/>
      <c r="AE117" s="957"/>
      <c r="AF117" s="958">
        <v>1554991</v>
      </c>
      <c r="AG117" s="956"/>
      <c r="AH117" s="956"/>
      <c r="AI117" s="956"/>
      <c r="AJ117" s="957"/>
      <c r="AK117" s="958">
        <v>1635920</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462</v>
      </c>
      <c r="BR117" s="861"/>
      <c r="BS117" s="861"/>
      <c r="BT117" s="861"/>
      <c r="BU117" s="861"/>
      <c r="BV117" s="861" t="s">
        <v>462</v>
      </c>
      <c r="BW117" s="861"/>
      <c r="BX117" s="861"/>
      <c r="BY117" s="861"/>
      <c r="BZ117" s="861"/>
      <c r="CA117" s="861" t="s">
        <v>394</v>
      </c>
      <c r="CB117" s="861"/>
      <c r="CC117" s="861"/>
      <c r="CD117" s="861"/>
      <c r="CE117" s="861"/>
      <c r="CF117" s="922" t="s">
        <v>394</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394</v>
      </c>
      <c r="DH117" s="824"/>
      <c r="DI117" s="824"/>
      <c r="DJ117" s="824"/>
      <c r="DK117" s="825"/>
      <c r="DL117" s="826" t="s">
        <v>394</v>
      </c>
      <c r="DM117" s="824"/>
      <c r="DN117" s="824"/>
      <c r="DO117" s="824"/>
      <c r="DP117" s="825"/>
      <c r="DQ117" s="826" t="s">
        <v>394</v>
      </c>
      <c r="DR117" s="824"/>
      <c r="DS117" s="824"/>
      <c r="DT117" s="824"/>
      <c r="DU117" s="825"/>
      <c r="DV117" s="871" t="s">
        <v>464</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310</v>
      </c>
      <c r="AG118" s="949"/>
      <c r="AH118" s="949"/>
      <c r="AI118" s="949"/>
      <c r="AJ118" s="950"/>
      <c r="AK118" s="951" t="s">
        <v>309</v>
      </c>
      <c r="AL118" s="949"/>
      <c r="AM118" s="949"/>
      <c r="AN118" s="949"/>
      <c r="AO118" s="950"/>
      <c r="AP118" s="952" t="s">
        <v>430</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466</v>
      </c>
      <c r="BR118" s="892"/>
      <c r="BS118" s="892"/>
      <c r="BT118" s="892"/>
      <c r="BU118" s="892"/>
      <c r="BV118" s="892" t="s">
        <v>128</v>
      </c>
      <c r="BW118" s="892"/>
      <c r="BX118" s="892"/>
      <c r="BY118" s="892"/>
      <c r="BZ118" s="892"/>
      <c r="CA118" s="892" t="s">
        <v>394</v>
      </c>
      <c r="CB118" s="892"/>
      <c r="CC118" s="892"/>
      <c r="CD118" s="892"/>
      <c r="CE118" s="892"/>
      <c r="CF118" s="922" t="s">
        <v>466</v>
      </c>
      <c r="CG118" s="923"/>
      <c r="CH118" s="923"/>
      <c r="CI118" s="923"/>
      <c r="CJ118" s="923"/>
      <c r="CK118" s="978"/>
      <c r="CL118" s="865"/>
      <c r="CM118" s="868" t="s">
        <v>467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468</v>
      </c>
      <c r="DH118" s="824"/>
      <c r="DI118" s="824"/>
      <c r="DJ118" s="824"/>
      <c r="DK118" s="825"/>
      <c r="DL118" s="826" t="s">
        <v>394</v>
      </c>
      <c r="DM118" s="824"/>
      <c r="DN118" s="824"/>
      <c r="DO118" s="824"/>
      <c r="DP118" s="825"/>
      <c r="DQ118" s="826" t="s">
        <v>394</v>
      </c>
      <c r="DR118" s="824"/>
      <c r="DS118" s="824"/>
      <c r="DT118" s="824"/>
      <c r="DU118" s="825"/>
      <c r="DV118" s="871" t="s">
        <v>394</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468</v>
      </c>
      <c r="AB119" s="942"/>
      <c r="AC119" s="942"/>
      <c r="AD119" s="942"/>
      <c r="AE119" s="943"/>
      <c r="AF119" s="944" t="s">
        <v>468</v>
      </c>
      <c r="AG119" s="942"/>
      <c r="AH119" s="942"/>
      <c r="AI119" s="942"/>
      <c r="AJ119" s="943"/>
      <c r="AK119" s="944" t="s">
        <v>394</v>
      </c>
      <c r="AL119" s="942"/>
      <c r="AM119" s="942"/>
      <c r="AN119" s="942"/>
      <c r="AO119" s="943"/>
      <c r="AP119" s="945" t="s">
        <v>394</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469</v>
      </c>
      <c r="BP119" s="925"/>
      <c r="BQ119" s="929">
        <v>14047876</v>
      </c>
      <c r="BR119" s="892"/>
      <c r="BS119" s="892"/>
      <c r="BT119" s="892"/>
      <c r="BU119" s="892"/>
      <c r="BV119" s="892">
        <v>13777515</v>
      </c>
      <c r="BW119" s="892"/>
      <c r="BX119" s="892"/>
      <c r="BY119" s="892"/>
      <c r="BZ119" s="892"/>
      <c r="CA119" s="892">
        <v>13258781</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464</v>
      </c>
      <c r="DM119" s="807"/>
      <c r="DN119" s="807"/>
      <c r="DO119" s="807"/>
      <c r="DP119" s="808"/>
      <c r="DQ119" s="809" t="s">
        <v>128</v>
      </c>
      <c r="DR119" s="807"/>
      <c r="DS119" s="807"/>
      <c r="DT119" s="807"/>
      <c r="DU119" s="808"/>
      <c r="DV119" s="895" t="s">
        <v>394</v>
      </c>
      <c r="DW119" s="896"/>
      <c r="DX119" s="896"/>
      <c r="DY119" s="896"/>
      <c r="DZ119" s="897"/>
    </row>
    <row r="120" spans="1:130" s="247" customFormat="1" ht="26.25" customHeight="1" x14ac:dyDescent="0.15">
      <c r="A120" s="864"/>
      <c r="B120" s="865"/>
      <c r="C120" s="868" t="s">
        <v>443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464</v>
      </c>
      <c r="AB120" s="824"/>
      <c r="AC120" s="824"/>
      <c r="AD120" s="824"/>
      <c r="AE120" s="825"/>
      <c r="AF120" s="826" t="s">
        <v>394</v>
      </c>
      <c r="AG120" s="824"/>
      <c r="AH120" s="824"/>
      <c r="AI120" s="824"/>
      <c r="AJ120" s="825"/>
      <c r="AK120" s="826" t="s">
        <v>128</v>
      </c>
      <c r="AL120" s="824"/>
      <c r="AM120" s="824"/>
      <c r="AN120" s="824"/>
      <c r="AO120" s="825"/>
      <c r="AP120" s="871" t="s">
        <v>468</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2190124</v>
      </c>
      <c r="BR120" s="889"/>
      <c r="BS120" s="889"/>
      <c r="BT120" s="889"/>
      <c r="BU120" s="889"/>
      <c r="BV120" s="889">
        <v>2356707</v>
      </c>
      <c r="BW120" s="889"/>
      <c r="BX120" s="889"/>
      <c r="BY120" s="889"/>
      <c r="BZ120" s="889"/>
      <c r="CA120" s="889">
        <v>1435779</v>
      </c>
      <c r="CB120" s="889"/>
      <c r="CC120" s="889"/>
      <c r="CD120" s="889"/>
      <c r="CE120" s="889"/>
      <c r="CF120" s="913">
        <v>45.8</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390860</v>
      </c>
      <c r="DH120" s="889"/>
      <c r="DI120" s="889"/>
      <c r="DJ120" s="889"/>
      <c r="DK120" s="889"/>
      <c r="DL120" s="889">
        <v>373787</v>
      </c>
      <c r="DM120" s="889"/>
      <c r="DN120" s="889"/>
      <c r="DO120" s="889"/>
      <c r="DP120" s="889"/>
      <c r="DQ120" s="889">
        <v>354547</v>
      </c>
      <c r="DR120" s="889"/>
      <c r="DS120" s="889"/>
      <c r="DT120" s="889"/>
      <c r="DU120" s="889"/>
      <c r="DV120" s="890">
        <v>11.3</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394</v>
      </c>
      <c r="AB121" s="824"/>
      <c r="AC121" s="824"/>
      <c r="AD121" s="824"/>
      <c r="AE121" s="825"/>
      <c r="AF121" s="826" t="s">
        <v>468</v>
      </c>
      <c r="AG121" s="824"/>
      <c r="AH121" s="824"/>
      <c r="AI121" s="824"/>
      <c r="AJ121" s="825"/>
      <c r="AK121" s="826" t="s">
        <v>394</v>
      </c>
      <c r="AL121" s="824"/>
      <c r="AM121" s="824"/>
      <c r="AN121" s="824"/>
      <c r="AO121" s="825"/>
      <c r="AP121" s="871" t="s">
        <v>394</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1186225</v>
      </c>
      <c r="BR121" s="861"/>
      <c r="BS121" s="861"/>
      <c r="BT121" s="861"/>
      <c r="BU121" s="861"/>
      <c r="BV121" s="861">
        <v>1630947</v>
      </c>
      <c r="BW121" s="861"/>
      <c r="BX121" s="861"/>
      <c r="BY121" s="861"/>
      <c r="BZ121" s="861"/>
      <c r="CA121" s="861">
        <v>2782010</v>
      </c>
      <c r="CB121" s="861"/>
      <c r="CC121" s="861"/>
      <c r="CD121" s="861"/>
      <c r="CE121" s="861"/>
      <c r="CF121" s="922">
        <v>88.7</v>
      </c>
      <c r="CG121" s="923"/>
      <c r="CH121" s="923"/>
      <c r="CI121" s="923"/>
      <c r="CJ121" s="923"/>
      <c r="CK121" s="916"/>
      <c r="CL121" s="902"/>
      <c r="CM121" s="902"/>
      <c r="CN121" s="902"/>
      <c r="CO121" s="903"/>
      <c r="CP121" s="882" t="s">
        <v>405</v>
      </c>
      <c r="CQ121" s="883"/>
      <c r="CR121" s="883"/>
      <c r="CS121" s="883"/>
      <c r="CT121" s="883"/>
      <c r="CU121" s="883"/>
      <c r="CV121" s="883"/>
      <c r="CW121" s="883"/>
      <c r="CX121" s="883"/>
      <c r="CY121" s="883"/>
      <c r="CZ121" s="883"/>
      <c r="DA121" s="883"/>
      <c r="DB121" s="883"/>
      <c r="DC121" s="883"/>
      <c r="DD121" s="883"/>
      <c r="DE121" s="883"/>
      <c r="DF121" s="884"/>
      <c r="DG121" s="860" t="s">
        <v>394</v>
      </c>
      <c r="DH121" s="861"/>
      <c r="DI121" s="861"/>
      <c r="DJ121" s="861"/>
      <c r="DK121" s="861"/>
      <c r="DL121" s="861" t="s">
        <v>466</v>
      </c>
      <c r="DM121" s="861"/>
      <c r="DN121" s="861"/>
      <c r="DO121" s="861"/>
      <c r="DP121" s="861"/>
      <c r="DQ121" s="861" t="s">
        <v>466</v>
      </c>
      <c r="DR121" s="861"/>
      <c r="DS121" s="861"/>
      <c r="DT121" s="861"/>
      <c r="DU121" s="861"/>
      <c r="DV121" s="838" t="s">
        <v>128</v>
      </c>
      <c r="DW121" s="838"/>
      <c r="DX121" s="838"/>
      <c r="DY121" s="838"/>
      <c r="DZ121" s="839"/>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394</v>
      </c>
      <c r="AB122" s="824"/>
      <c r="AC122" s="824"/>
      <c r="AD122" s="824"/>
      <c r="AE122" s="825"/>
      <c r="AF122" s="826" t="s">
        <v>394</v>
      </c>
      <c r="AG122" s="824"/>
      <c r="AH122" s="824"/>
      <c r="AI122" s="824"/>
      <c r="AJ122" s="825"/>
      <c r="AK122" s="826" t="s">
        <v>394</v>
      </c>
      <c r="AL122" s="824"/>
      <c r="AM122" s="824"/>
      <c r="AN122" s="824"/>
      <c r="AO122" s="825"/>
      <c r="AP122" s="871" t="s">
        <v>464</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8128498</v>
      </c>
      <c r="BR122" s="892"/>
      <c r="BS122" s="892"/>
      <c r="BT122" s="892"/>
      <c r="BU122" s="892"/>
      <c r="BV122" s="892">
        <v>8112073</v>
      </c>
      <c r="BW122" s="892"/>
      <c r="BX122" s="892"/>
      <c r="BY122" s="892"/>
      <c r="BZ122" s="892"/>
      <c r="CA122" s="892">
        <v>7970766</v>
      </c>
      <c r="CB122" s="892"/>
      <c r="CC122" s="892"/>
      <c r="CD122" s="892"/>
      <c r="CE122" s="892"/>
      <c r="CF122" s="893">
        <v>254.2</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394</v>
      </c>
      <c r="AB123" s="824"/>
      <c r="AC123" s="824"/>
      <c r="AD123" s="824"/>
      <c r="AE123" s="825"/>
      <c r="AF123" s="826" t="s">
        <v>462</v>
      </c>
      <c r="AG123" s="824"/>
      <c r="AH123" s="824"/>
      <c r="AI123" s="824"/>
      <c r="AJ123" s="825"/>
      <c r="AK123" s="826" t="s">
        <v>394</v>
      </c>
      <c r="AL123" s="824"/>
      <c r="AM123" s="824"/>
      <c r="AN123" s="824"/>
      <c r="AO123" s="825"/>
      <c r="AP123" s="871" t="s">
        <v>394</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478</v>
      </c>
      <c r="BP123" s="925"/>
      <c r="BQ123" s="879">
        <v>11504847</v>
      </c>
      <c r="BR123" s="880"/>
      <c r="BS123" s="880"/>
      <c r="BT123" s="880"/>
      <c r="BU123" s="880"/>
      <c r="BV123" s="880">
        <v>12099727</v>
      </c>
      <c r="BW123" s="880"/>
      <c r="BX123" s="880"/>
      <c r="BY123" s="880"/>
      <c r="BZ123" s="880"/>
      <c r="CA123" s="880">
        <v>12188555</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466</v>
      </c>
      <c r="AB124" s="824"/>
      <c r="AC124" s="824"/>
      <c r="AD124" s="824"/>
      <c r="AE124" s="825"/>
      <c r="AF124" s="826" t="s">
        <v>468</v>
      </c>
      <c r="AG124" s="824"/>
      <c r="AH124" s="824"/>
      <c r="AI124" s="824"/>
      <c r="AJ124" s="825"/>
      <c r="AK124" s="826" t="s">
        <v>394</v>
      </c>
      <c r="AL124" s="824"/>
      <c r="AM124" s="824"/>
      <c r="AN124" s="824"/>
      <c r="AO124" s="825"/>
      <c r="AP124" s="871" t="s">
        <v>394</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82.7</v>
      </c>
      <c r="BR124" s="878"/>
      <c r="BS124" s="878"/>
      <c r="BT124" s="878"/>
      <c r="BU124" s="878"/>
      <c r="BV124" s="878">
        <v>54.6</v>
      </c>
      <c r="BW124" s="878"/>
      <c r="BX124" s="878"/>
      <c r="BY124" s="878"/>
      <c r="BZ124" s="878"/>
      <c r="CA124" s="878">
        <v>34.1</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394</v>
      </c>
      <c r="DH124" s="807"/>
      <c r="DI124" s="807"/>
      <c r="DJ124" s="807"/>
      <c r="DK124" s="808"/>
      <c r="DL124" s="809" t="s">
        <v>468</v>
      </c>
      <c r="DM124" s="807"/>
      <c r="DN124" s="807"/>
      <c r="DO124" s="807"/>
      <c r="DP124" s="808"/>
      <c r="DQ124" s="809" t="s">
        <v>394</v>
      </c>
      <c r="DR124" s="807"/>
      <c r="DS124" s="807"/>
      <c r="DT124" s="807"/>
      <c r="DU124" s="808"/>
      <c r="DV124" s="895" t="s">
        <v>394</v>
      </c>
      <c r="DW124" s="896"/>
      <c r="DX124" s="896"/>
      <c r="DY124" s="896"/>
      <c r="DZ124" s="897"/>
    </row>
    <row r="125" spans="1:130" s="247" customFormat="1" ht="26.25" customHeight="1" x14ac:dyDescent="0.15">
      <c r="A125" s="864"/>
      <c r="B125" s="865"/>
      <c r="C125" s="868" t="s">
        <v>467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466</v>
      </c>
      <c r="AB125" s="824"/>
      <c r="AC125" s="824"/>
      <c r="AD125" s="824"/>
      <c r="AE125" s="825"/>
      <c r="AF125" s="826" t="s">
        <v>394</v>
      </c>
      <c r="AG125" s="824"/>
      <c r="AH125" s="824"/>
      <c r="AI125" s="824"/>
      <c r="AJ125" s="825"/>
      <c r="AK125" s="826" t="s">
        <v>466</v>
      </c>
      <c r="AL125" s="824"/>
      <c r="AM125" s="824"/>
      <c r="AN125" s="824"/>
      <c r="AO125" s="825"/>
      <c r="AP125" s="871" t="s">
        <v>462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394</v>
      </c>
      <c r="DH125" s="889"/>
      <c r="DI125" s="889"/>
      <c r="DJ125" s="889"/>
      <c r="DK125" s="889"/>
      <c r="DL125" s="889" t="s">
        <v>394</v>
      </c>
      <c r="DM125" s="889"/>
      <c r="DN125" s="889"/>
      <c r="DO125" s="889"/>
      <c r="DP125" s="889"/>
      <c r="DQ125" s="889" t="s">
        <v>394</v>
      </c>
      <c r="DR125" s="889"/>
      <c r="DS125" s="889"/>
      <c r="DT125" s="889"/>
      <c r="DU125" s="889"/>
      <c r="DV125" s="890" t="s">
        <v>394</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394</v>
      </c>
      <c r="AB126" s="824"/>
      <c r="AC126" s="824"/>
      <c r="AD126" s="824"/>
      <c r="AE126" s="825"/>
      <c r="AF126" s="826" t="s">
        <v>466</v>
      </c>
      <c r="AG126" s="824"/>
      <c r="AH126" s="824"/>
      <c r="AI126" s="824"/>
      <c r="AJ126" s="825"/>
      <c r="AK126" s="826" t="s">
        <v>410</v>
      </c>
      <c r="AL126" s="824"/>
      <c r="AM126" s="824"/>
      <c r="AN126" s="824"/>
      <c r="AO126" s="825"/>
      <c r="AP126" s="871" t="s">
        <v>394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468</v>
      </c>
      <c r="DM126" s="861"/>
      <c r="DN126" s="861"/>
      <c r="DO126" s="861"/>
      <c r="DP126" s="861"/>
      <c r="DQ126" s="861" t="s">
        <v>394</v>
      </c>
      <c r="DR126" s="861"/>
      <c r="DS126" s="861"/>
      <c r="DT126" s="861"/>
      <c r="DU126" s="861"/>
      <c r="DV126" s="838" t="s">
        <v>466</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3060</v>
      </c>
      <c r="AB127" s="824"/>
      <c r="AC127" s="824"/>
      <c r="AD127" s="824"/>
      <c r="AE127" s="825"/>
      <c r="AF127" s="826">
        <v>10270</v>
      </c>
      <c r="AG127" s="824"/>
      <c r="AH127" s="824"/>
      <c r="AI127" s="824"/>
      <c r="AJ127" s="825"/>
      <c r="AK127" s="826">
        <v>11414</v>
      </c>
      <c r="AL127" s="824"/>
      <c r="AM127" s="824"/>
      <c r="AN127" s="824"/>
      <c r="AO127" s="825"/>
      <c r="AP127" s="871">
        <v>0.4</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462</v>
      </c>
      <c r="DH127" s="861"/>
      <c r="DI127" s="861"/>
      <c r="DJ127" s="861"/>
      <c r="DK127" s="861"/>
      <c r="DL127" s="861" t="s">
        <v>394</v>
      </c>
      <c r="DM127" s="861"/>
      <c r="DN127" s="861"/>
      <c r="DO127" s="861"/>
      <c r="DP127" s="861"/>
      <c r="DQ127" s="861" t="s">
        <v>394</v>
      </c>
      <c r="DR127" s="861"/>
      <c r="DS127" s="861"/>
      <c r="DT127" s="861"/>
      <c r="DU127" s="861"/>
      <c r="DV127" s="838" t="s">
        <v>394</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140804</v>
      </c>
      <c r="AB128" s="845"/>
      <c r="AC128" s="845"/>
      <c r="AD128" s="845"/>
      <c r="AE128" s="846"/>
      <c r="AF128" s="847">
        <v>245918</v>
      </c>
      <c r="AG128" s="845"/>
      <c r="AH128" s="845"/>
      <c r="AI128" s="845"/>
      <c r="AJ128" s="846"/>
      <c r="AK128" s="847">
        <v>401909</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394</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468</v>
      </c>
      <c r="DH128" s="835"/>
      <c r="DI128" s="835"/>
      <c r="DJ128" s="835"/>
      <c r="DK128" s="835"/>
      <c r="DL128" s="835" t="s">
        <v>466</v>
      </c>
      <c r="DM128" s="835"/>
      <c r="DN128" s="835"/>
      <c r="DO128" s="835"/>
      <c r="DP128" s="835"/>
      <c r="DQ128" s="835" t="s">
        <v>468</v>
      </c>
      <c r="DR128" s="835"/>
      <c r="DS128" s="835"/>
      <c r="DT128" s="835"/>
      <c r="DU128" s="835"/>
      <c r="DV128" s="836" t="s">
        <v>394</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3938996</v>
      </c>
      <c r="AB129" s="824"/>
      <c r="AC129" s="824"/>
      <c r="AD129" s="824"/>
      <c r="AE129" s="825"/>
      <c r="AF129" s="826">
        <v>3989801</v>
      </c>
      <c r="AG129" s="824"/>
      <c r="AH129" s="824"/>
      <c r="AI129" s="824"/>
      <c r="AJ129" s="825"/>
      <c r="AK129" s="826">
        <v>4116564</v>
      </c>
      <c r="AL129" s="824"/>
      <c r="AM129" s="824"/>
      <c r="AN129" s="824"/>
      <c r="AO129" s="825"/>
      <c r="AP129" s="827"/>
      <c r="AQ129" s="828"/>
      <c r="AR129" s="828"/>
      <c r="AS129" s="828"/>
      <c r="AT129" s="829"/>
      <c r="AU129" s="285"/>
      <c r="AV129" s="285"/>
      <c r="AW129" s="285"/>
      <c r="AX129" s="793" t="s">
        <v>495</v>
      </c>
      <c r="AY129" s="794"/>
      <c r="AZ129" s="794"/>
      <c r="BA129" s="794"/>
      <c r="BB129" s="794"/>
      <c r="BC129" s="794"/>
      <c r="BD129" s="794"/>
      <c r="BE129" s="795"/>
      <c r="BF129" s="813" t="s">
        <v>394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866925</v>
      </c>
      <c r="AB130" s="824"/>
      <c r="AC130" s="824"/>
      <c r="AD130" s="824"/>
      <c r="AE130" s="825"/>
      <c r="AF130" s="826">
        <v>920826</v>
      </c>
      <c r="AG130" s="824"/>
      <c r="AH130" s="824"/>
      <c r="AI130" s="824"/>
      <c r="AJ130" s="825"/>
      <c r="AK130" s="826">
        <v>980686</v>
      </c>
      <c r="AL130" s="824"/>
      <c r="AM130" s="824"/>
      <c r="AN130" s="824"/>
      <c r="AO130" s="825"/>
      <c r="AP130" s="827"/>
      <c r="AQ130" s="828"/>
      <c r="AR130" s="828"/>
      <c r="AS130" s="828"/>
      <c r="AT130" s="829"/>
      <c r="AU130" s="285"/>
      <c r="AV130" s="285"/>
      <c r="AW130" s="285"/>
      <c r="AX130" s="793" t="s">
        <v>498</v>
      </c>
      <c r="AY130" s="794"/>
      <c r="AZ130" s="794"/>
      <c r="BA130" s="794"/>
      <c r="BB130" s="794"/>
      <c r="BC130" s="794"/>
      <c r="BD130" s="794"/>
      <c r="BE130" s="795"/>
      <c r="BF130" s="796">
        <v>12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3072071</v>
      </c>
      <c r="AB131" s="807"/>
      <c r="AC131" s="807"/>
      <c r="AD131" s="807"/>
      <c r="AE131" s="808"/>
      <c r="AF131" s="809">
        <v>3068975</v>
      </c>
      <c r="AG131" s="807"/>
      <c r="AH131" s="807"/>
      <c r="AI131" s="807"/>
      <c r="AJ131" s="808"/>
      <c r="AK131" s="809">
        <v>3135878</v>
      </c>
      <c r="AL131" s="807"/>
      <c r="AM131" s="807"/>
      <c r="AN131" s="807"/>
      <c r="AO131" s="808"/>
      <c r="AP131" s="810"/>
      <c r="AQ131" s="811"/>
      <c r="AR131" s="811"/>
      <c r="AS131" s="811"/>
      <c r="AT131" s="812"/>
      <c r="AU131" s="285"/>
      <c r="AV131" s="285"/>
      <c r="AW131" s="285"/>
      <c r="AX131" s="771" t="s">
        <v>500</v>
      </c>
      <c r="AY131" s="772"/>
      <c r="AZ131" s="772"/>
      <c r="BA131" s="772"/>
      <c r="BB131" s="772"/>
      <c r="BC131" s="772"/>
      <c r="BD131" s="772"/>
      <c r="BE131" s="773"/>
      <c r="BF131" s="774">
        <v>34.1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15.356578669999999</v>
      </c>
      <c r="AB132" s="787"/>
      <c r="AC132" s="787"/>
      <c r="AD132" s="787"/>
      <c r="AE132" s="788"/>
      <c r="AF132" s="789">
        <v>12.65070585</v>
      </c>
      <c r="AG132" s="787"/>
      <c r="AH132" s="787"/>
      <c r="AI132" s="787"/>
      <c r="AJ132" s="788"/>
      <c r="AK132" s="789">
        <v>8.0782798309999997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12.1</v>
      </c>
      <c r="AB133" s="766"/>
      <c r="AC133" s="766"/>
      <c r="AD133" s="766"/>
      <c r="AE133" s="767"/>
      <c r="AF133" s="765">
        <v>13.9</v>
      </c>
      <c r="AG133" s="766"/>
      <c r="AH133" s="766"/>
      <c r="AI133" s="766"/>
      <c r="AJ133" s="767"/>
      <c r="AK133" s="765">
        <v>12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hi8TZvln/N107cFXoYKripSj5LNIH1OHTJa1MQSbX15JUxldeXqpa3QHGNhnudS+nihMTAfcvB5GIGoTXLTT4w==" saltValue="zeGcy5Jrf3UIsXmHh+Wt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1" zoomScaleNormal="85" zoomScaleSheetLayoutView="100" workbookViewId="0">
      <selection activeCell="AX26" sqref="AX2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1w3QUJBKRNt45/k09syNfeI5jC2Ezmq9JwO7GHivZj7UbNoglXp3dbqy2B+jp/9vMr+hLDHrduzoU1G+f7tQ==" saltValue="bijZm0y1jS/2VeVbsqure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5cuZ5a3SY2kSlky7jySMGM4cmheqvapdwNvIiFM8sK3Ug+l/NrVhbt5KqKmhcSWBwNE7tE6/yBujzPzpePVw==" saltValue="i9cgVxRgHk9/2+mIDbJf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O25" sqref="AO2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512</v>
      </c>
      <c r="AL9" s="1193"/>
      <c r="AM9" s="1193"/>
      <c r="AN9" s="1194"/>
      <c r="AO9" s="313">
        <v>778615</v>
      </c>
      <c r="AP9" s="313">
        <v>92913</v>
      </c>
      <c r="AQ9" s="314">
        <v>140211</v>
      </c>
      <c r="AR9" s="315">
        <v>-33.700000000000003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513</v>
      </c>
      <c r="AL10" s="1193"/>
      <c r="AM10" s="1193"/>
      <c r="AN10" s="1194"/>
      <c r="AO10" s="316">
        <v>536325</v>
      </c>
      <c r="AP10" s="316">
        <v>64001</v>
      </c>
      <c r="AQ10" s="317">
        <v>17469</v>
      </c>
      <c r="AR10" s="318">
        <v>266.39999999999998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514</v>
      </c>
      <c r="AL11" s="1193"/>
      <c r="AM11" s="1193"/>
      <c r="AN11" s="1194"/>
      <c r="AO11" s="316">
        <v>148480</v>
      </c>
      <c r="AP11" s="316">
        <v>17718</v>
      </c>
      <c r="AQ11" s="317">
        <v>23430</v>
      </c>
      <c r="AR11" s="318">
        <v>-24.4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515</v>
      </c>
      <c r="AL12" s="1193"/>
      <c r="AM12" s="1193"/>
      <c r="AN12" s="1194"/>
      <c r="AO12" s="316" t="s">
        <v>516</v>
      </c>
      <c r="AP12" s="316" t="s">
        <v>516</v>
      </c>
      <c r="AQ12" s="317">
        <v>2927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517</v>
      </c>
      <c r="AL13" s="1193"/>
      <c r="AM13" s="1193"/>
      <c r="AN13" s="1194"/>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518</v>
      </c>
      <c r="AL14" s="1193"/>
      <c r="AM14" s="1193"/>
      <c r="AN14" s="1194"/>
      <c r="AO14" s="316" t="s">
        <v>516</v>
      </c>
      <c r="AP14" s="316" t="s">
        <v>516</v>
      </c>
      <c r="AQ14" s="317">
        <v>6472</v>
      </c>
      <c r="AR14" s="318" t="s">
        <v>516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519</v>
      </c>
      <c r="AL15" s="1193"/>
      <c r="AM15" s="1193"/>
      <c r="AN15" s="1194"/>
      <c r="AO15" s="316">
        <v>19000</v>
      </c>
      <c r="AP15" s="316">
        <v>2267</v>
      </c>
      <c r="AQ15" s="317">
        <v>3599</v>
      </c>
      <c r="AR15" s="318">
        <v>-37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520</v>
      </c>
      <c r="AL16" s="1196"/>
      <c r="AM16" s="1196"/>
      <c r="AN16" s="1197"/>
      <c r="AO16" s="316">
        <v>-67755</v>
      </c>
      <c r="AP16" s="316">
        <v>-8085</v>
      </c>
      <c r="AQ16" s="317">
        <v>-14458</v>
      </c>
      <c r="AR16" s="318">
        <v>-44.1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1414665</v>
      </c>
      <c r="AP17" s="316">
        <v>168814</v>
      </c>
      <c r="AQ17" s="317">
        <v>179649</v>
      </c>
      <c r="AR17" s="318">
        <v>-6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525</v>
      </c>
      <c r="AL21" s="1190"/>
      <c r="AM21" s="1190"/>
      <c r="AN21" s="1191"/>
      <c r="AO21" s="328">
        <v>10.98</v>
      </c>
      <c r="AP21" s="329">
        <v>16.079999999999998</v>
      </c>
      <c r="AQ21" s="330">
        <v>-5.0999999999999996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526</v>
      </c>
      <c r="AL22" s="1190"/>
      <c r="AM22" s="1190"/>
      <c r="AN22" s="1191"/>
      <c r="AO22" s="333">
        <v>99.2</v>
      </c>
      <c r="AP22" s="334">
        <v>96</v>
      </c>
      <c r="AQ22" s="335">
        <v>3.2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530</v>
      </c>
      <c r="AL32" s="1181"/>
      <c r="AM32" s="1181"/>
      <c r="AN32" s="1182"/>
      <c r="AO32" s="343">
        <v>1530159</v>
      </c>
      <c r="AP32" s="343">
        <v>182597</v>
      </c>
      <c r="AQ32" s="344">
        <v>107391</v>
      </c>
      <c r="AR32" s="345">
        <v>70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531</v>
      </c>
      <c r="AL33" s="1181"/>
      <c r="AM33" s="1181"/>
      <c r="AN33" s="1182"/>
      <c r="AO33" s="343" t="s">
        <v>516</v>
      </c>
      <c r="AP33" s="343" t="s">
        <v>516</v>
      </c>
      <c r="AQ33" s="344">
        <v>130</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532</v>
      </c>
      <c r="AL34" s="1181"/>
      <c r="AM34" s="1181"/>
      <c r="AN34" s="1182"/>
      <c r="AO34" s="343" t="s">
        <v>516</v>
      </c>
      <c r="AP34" s="343" t="s">
        <v>516</v>
      </c>
      <c r="AQ34" s="344">
        <v>239</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533</v>
      </c>
      <c r="AL35" s="1181"/>
      <c r="AM35" s="1181"/>
      <c r="AN35" s="1182"/>
      <c r="AO35" s="343">
        <v>55702</v>
      </c>
      <c r="AP35" s="343">
        <v>6647</v>
      </c>
      <c r="AQ35" s="344">
        <v>23019</v>
      </c>
      <c r="AR35" s="345">
        <v>-71.099999999999994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534</v>
      </c>
      <c r="AL36" s="1181"/>
      <c r="AM36" s="1181"/>
      <c r="AN36" s="1182"/>
      <c r="AO36" s="343">
        <v>37832</v>
      </c>
      <c r="AP36" s="343">
        <v>4515</v>
      </c>
      <c r="AQ36" s="344">
        <v>3575</v>
      </c>
      <c r="AR36" s="345">
        <v>26.3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535</v>
      </c>
      <c r="AL37" s="1181"/>
      <c r="AM37" s="1181"/>
      <c r="AN37" s="1182"/>
      <c r="AO37" s="343">
        <v>11414</v>
      </c>
      <c r="AP37" s="343">
        <v>1362</v>
      </c>
      <c r="AQ37" s="344">
        <v>750</v>
      </c>
      <c r="AR37" s="345">
        <v>81.599999999999994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536</v>
      </c>
      <c r="AL38" s="1184"/>
      <c r="AM38" s="1184"/>
      <c r="AN38" s="1185"/>
      <c r="AO38" s="346">
        <v>813</v>
      </c>
      <c r="AP38" s="346">
        <v>97</v>
      </c>
      <c r="AQ38" s="347">
        <v>17</v>
      </c>
      <c r="AR38" s="335">
        <v>470.6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537</v>
      </c>
      <c r="AL39" s="1184"/>
      <c r="AM39" s="1184"/>
      <c r="AN39" s="1185"/>
      <c r="AO39" s="343">
        <v>-401909</v>
      </c>
      <c r="AP39" s="343">
        <v>-47961</v>
      </c>
      <c r="AQ39" s="344">
        <v>-4961</v>
      </c>
      <c r="AR39" s="345">
        <v>866.8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538</v>
      </c>
      <c r="AL40" s="1181"/>
      <c r="AM40" s="1181"/>
      <c r="AN40" s="1182"/>
      <c r="AO40" s="343">
        <v>-980686</v>
      </c>
      <c r="AP40" s="343">
        <v>-117027</v>
      </c>
      <c r="AQ40" s="344">
        <v>-92273</v>
      </c>
      <c r="AR40" s="345">
        <v>26.8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253325</v>
      </c>
      <c r="AP41" s="343">
        <v>30230</v>
      </c>
      <c r="AQ41" s="344">
        <v>37889</v>
      </c>
      <c r="AR41" s="345">
        <v>-20.2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507</v>
      </c>
      <c r="AN49" s="1175" t="s">
        <v>542</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1764195</v>
      </c>
      <c r="AN51" s="365">
        <v>217667</v>
      </c>
      <c r="AO51" s="366">
        <v>-47.4</v>
      </c>
      <c r="AP51" s="367">
        <v>162193</v>
      </c>
      <c r="AQ51" s="368">
        <v>-7.7</v>
      </c>
      <c r="AR51" s="369">
        <v>-39.700000000000003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1095659</v>
      </c>
      <c r="AN52" s="373">
        <v>135183</v>
      </c>
      <c r="AO52" s="374">
        <v>-39.299999999999997</v>
      </c>
      <c r="AP52" s="375">
        <v>79985</v>
      </c>
      <c r="AQ52" s="376">
        <v>-8.8000000000000007</v>
      </c>
      <c r="AR52" s="377">
        <v>-30.5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1839079</v>
      </c>
      <c r="AN53" s="365">
        <v>224607</v>
      </c>
      <c r="AO53" s="366">
        <v>3.2</v>
      </c>
      <c r="AP53" s="367">
        <v>168868</v>
      </c>
      <c r="AQ53" s="368">
        <v>4.0999999999999996</v>
      </c>
      <c r="AR53" s="369">
        <v>-0.9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1297505</v>
      </c>
      <c r="AN54" s="373">
        <v>158464</v>
      </c>
      <c r="AO54" s="374">
        <v>17.2</v>
      </c>
      <c r="AP54" s="375">
        <v>79360</v>
      </c>
      <c r="AQ54" s="376">
        <v>-0.8</v>
      </c>
      <c r="AR54" s="377">
        <v>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2259753</v>
      </c>
      <c r="AN55" s="365">
        <v>271344</v>
      </c>
      <c r="AO55" s="366">
        <v>20.8</v>
      </c>
      <c r="AP55" s="367">
        <v>202870</v>
      </c>
      <c r="AQ55" s="368">
        <v>20.100000000000001</v>
      </c>
      <c r="AR55" s="369">
        <v>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528991</v>
      </c>
      <c r="AN56" s="373">
        <v>63520</v>
      </c>
      <c r="AO56" s="374">
        <v>-59.9</v>
      </c>
      <c r="AP56" s="375">
        <v>79735</v>
      </c>
      <c r="AQ56" s="376">
        <v>0.5</v>
      </c>
      <c r="AR56" s="377">
        <v>-60.4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1378710</v>
      </c>
      <c r="AN57" s="365">
        <v>164485</v>
      </c>
      <c r="AO57" s="366">
        <v>-39.4</v>
      </c>
      <c r="AP57" s="367">
        <v>167497</v>
      </c>
      <c r="AQ57" s="368">
        <v>-17.399999999999999</v>
      </c>
      <c r="AR57" s="369">
        <v>-22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730563</v>
      </c>
      <c r="AN58" s="373">
        <v>87159</v>
      </c>
      <c r="AO58" s="374">
        <v>37.200000000000003</v>
      </c>
      <c r="AP58" s="375">
        <v>82571</v>
      </c>
      <c r="AQ58" s="376">
        <v>3.6</v>
      </c>
      <c r="AR58" s="377">
        <v>33.6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1289915</v>
      </c>
      <c r="AN59" s="365">
        <v>153928</v>
      </c>
      <c r="AO59" s="366">
        <v>-6.4</v>
      </c>
      <c r="AP59" s="367">
        <v>190274</v>
      </c>
      <c r="AQ59" s="368">
        <v>13.6</v>
      </c>
      <c r="AR59" s="369">
        <v>-20</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843397</v>
      </c>
      <c r="AN60" s="373">
        <v>100644</v>
      </c>
      <c r="AO60" s="374">
        <v>15.5</v>
      </c>
      <c r="AP60" s="375">
        <v>88584</v>
      </c>
      <c r="AQ60" s="376">
        <v>7.3</v>
      </c>
      <c r="AR60" s="377">
        <v>8.1999999999999993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1706330</v>
      </c>
      <c r="AN61" s="380">
        <v>206406</v>
      </c>
      <c r="AO61" s="381">
        <v>-13.8</v>
      </c>
      <c r="AP61" s="382">
        <v>178340</v>
      </c>
      <c r="AQ61" s="383">
        <v>2.5</v>
      </c>
      <c r="AR61" s="369">
        <v>-16.3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899223</v>
      </c>
      <c r="AN62" s="373">
        <v>108994</v>
      </c>
      <c r="AO62" s="374">
        <v>-5.9</v>
      </c>
      <c r="AP62" s="375">
        <v>82047</v>
      </c>
      <c r="AQ62" s="376">
        <v>0.4</v>
      </c>
      <c r="AR62" s="377">
        <v>-6.3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rvh4CftlRMFm6Q9hTWEnrjskNDX6AZowR+PJa9T5uB9/HbGlXQ5NSOlxdAevVnZhYqr0XzgS1Su4+Prh5kV1wA==" saltValue="u6AqrH3B/wdum4Msjp4Z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79" zoomScaleNormal="100" zoomScaleSheetLayoutView="55" workbookViewId="0">
      <selection activeCell="AE34" sqref="AE3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0bEhnOW/EYPtZsH3w/7SRB5XUpjKkXEfb7r/TY6YHcpWkmbVybcWVKSCmlJzdlWn+m2ivBfM8GbhvgBWspwTag==" saltValue="JtCbOKM+fziUTIasN+Ff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G88"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nCRJhx2B9iGQhX6YCTDbOJI6c243cnz1rKTQ4pEFYmut82GD9ALZBJ7AxZSUJVYYUMs0MEuvOfbzD93//Znf7Q==" saltValue="5ID9zBGaeWHZ2aqMUd/z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8" t="s">
        <v>3</v>
      </c>
      <c r="D47" s="1198"/>
      <c r="E47" s="1199"/>
      <c r="F47" s="11">
        <v>8.5299999999999994</v>
      </c>
      <c r="G47" s="12">
        <v>6.97</v>
      </c>
      <c r="H47" s="12">
        <v>8.09</v>
      </c>
      <c r="I47" s="12">
        <v>8.58</v>
      </c>
      <c r="J47" s="13">
        <v>9.98</v>
      </c>
    </row>
    <row r="48" spans="2:10" ht="57.75" customHeight="1" x14ac:dyDescent="0.15">
      <c r="B48" s="14"/>
      <c r="C48" s="1200" t="s">
        <v>4</v>
      </c>
      <c r="D48" s="1200"/>
      <c r="E48" s="1201"/>
      <c r="F48" s="15">
        <v>3.75</v>
      </c>
      <c r="G48" s="16">
        <v>4.51</v>
      </c>
      <c r="H48" s="16">
        <v>6.61</v>
      </c>
      <c r="I48" s="16">
        <v>4.7699999999999996</v>
      </c>
      <c r="J48" s="17">
        <v>4.01</v>
      </c>
    </row>
    <row r="49" spans="2:10" ht="57.75" customHeight="1" thickBot="1" x14ac:dyDescent="0.2">
      <c r="B49" s="18"/>
      <c r="C49" s="1202" t="s">
        <v>5</v>
      </c>
      <c r="D49" s="1202"/>
      <c r="E49" s="1203"/>
      <c r="F49" s="19">
        <v>1.78</v>
      </c>
      <c r="G49" s="20" t="s">
        <v>563</v>
      </c>
      <c r="H49" s="20">
        <v>3.67</v>
      </c>
      <c r="I49" s="20" t="s">
        <v>564</v>
      </c>
      <c r="J49" s="21">
        <v>1.06</v>
      </c>
    </row>
    <row r="50" spans="2:10" ht="13.5" customHeight="1" x14ac:dyDescent="0.15"/>
  </sheetData>
  <sheetProtection algorithmName="SHA-512" hashValue="lWtuxDSYE1A/9z/hh2kVGudoVEMmxTUjs8ziI6+iyONd1QWVQgM+ZZBEFx0RzIl3LZF1sYDqbjybKgjTCiCB4w==" saltValue="Y3MHdkSpIHRo/Tj1VmSE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2021-09-30T08:22:43Z</cp:lastPrinted>
  <dcterms:created xsi:type="dcterms:W3CDTF">2021-02-05T00:42:50Z</dcterms:created>
  <dcterms:modified xsi:type="dcterms:W3CDTF">2021-09-30T08:23:38Z</dcterms:modified>
  <cp:category/>
</cp:coreProperties>
</file>